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180" windowHeight="8580" firstSheet="7" activeTab="14"/>
  </bookViews>
  <sheets>
    <sheet name="2004" sheetId="1" r:id="rId1"/>
    <sheet name="2005" sheetId="2" r:id="rId2"/>
    <sheet name="2006" sheetId="3" r:id="rId3"/>
    <sheet name="2006 (стенд)" sheetId="4" r:id="rId4"/>
    <sheet name="2008 (общий зачет)" sheetId="5" r:id="rId5"/>
    <sheet name="2008" sheetId="6" r:id="rId6"/>
    <sheet name="2008 (стенд)" sheetId="7" r:id="rId7"/>
    <sheet name="2009" sheetId="8" r:id="rId8"/>
    <sheet name="2009 (стенд)" sheetId="9" r:id="rId9"/>
    <sheet name="2010" sheetId="10" r:id="rId10"/>
    <sheet name="2010 (стенд)" sheetId="11" r:id="rId11"/>
    <sheet name="2011" sheetId="12" r:id="rId12"/>
    <sheet name="2012" sheetId="13" r:id="rId13"/>
    <sheet name="2012 (стенд)" sheetId="14" r:id="rId14"/>
    <sheet name="2013" sheetId="15" r:id="rId15"/>
  </sheets>
  <definedNames>
    <definedName name="_xlnm.Print_Area" localSheetId="0">'2004'!$A$1:$AE$27</definedName>
    <definedName name="_xlnm.Print_Area" localSheetId="1">'2005'!$A$1:$AD$27</definedName>
    <definedName name="_xlnm.Print_Area" localSheetId="2">'2006'!$A$1:$AD$29</definedName>
    <definedName name="_xlnm.Print_Area" localSheetId="3">'2006 (стенд)'!$A$1:$AD$29</definedName>
    <definedName name="_xlnm.Print_Area" localSheetId="5">'2008'!$B$1:$AJ$61</definedName>
  </definedNames>
  <calcPr fullCalcOnLoad="1"/>
</workbook>
</file>

<file path=xl/sharedStrings.xml><?xml version="1.0" encoding="utf-8"?>
<sst xmlns="http://schemas.openxmlformats.org/spreadsheetml/2006/main" count="3642" uniqueCount="323">
  <si>
    <t>Наименование дирекции</t>
  </si>
  <si>
    <t>Дирекция ТЭК</t>
  </si>
  <si>
    <t>Дирекция по безопасности</t>
  </si>
  <si>
    <t>Дирекция по информационным технологиям</t>
  </si>
  <si>
    <t>Дирекция по экономике и финансам</t>
  </si>
  <si>
    <t>Дирекция по закупкам</t>
  </si>
  <si>
    <t>Дирекция строительно-ремонтного комплекса</t>
  </si>
  <si>
    <t>Дирекция по технологии и качеству</t>
  </si>
  <si>
    <t>Дирекция по медико-социальным вопросам</t>
  </si>
  <si>
    <t>Дирекция по сбыту</t>
  </si>
  <si>
    <t>Дирекция ремонтного завода</t>
  </si>
  <si>
    <t>Дирекция по правовым вопросам</t>
  </si>
  <si>
    <t>Дирекция по аудиту</t>
  </si>
  <si>
    <t>Дирекция по производству</t>
  </si>
  <si>
    <t>Дирекция по промышленной экологии</t>
  </si>
  <si>
    <t>Дирекция по персоналу и общим вопросам</t>
  </si>
  <si>
    <t>Дирекция по связям с общественностью</t>
  </si>
  <si>
    <t>Дирекция по учету</t>
  </si>
  <si>
    <t>Лыжная эстафета</t>
  </si>
  <si>
    <t>место</t>
  </si>
  <si>
    <t>очки</t>
  </si>
  <si>
    <t>Зимняя рыбалка</t>
  </si>
  <si>
    <t>Плавание эстафета</t>
  </si>
  <si>
    <t>Настольный теннис</t>
  </si>
  <si>
    <t>Стрельба пулевая</t>
  </si>
  <si>
    <t>Шахматы</t>
  </si>
  <si>
    <t>Мини футбол</t>
  </si>
  <si>
    <t>Волейбол</t>
  </si>
  <si>
    <t>Баскетбол</t>
  </si>
  <si>
    <t>Кол-во очков</t>
  </si>
  <si>
    <t>Место</t>
  </si>
  <si>
    <t>№ 
п/п</t>
  </si>
  <si>
    <t>11</t>
  </si>
  <si>
    <t>7</t>
  </si>
  <si>
    <t>9</t>
  </si>
  <si>
    <t>8</t>
  </si>
  <si>
    <t>3</t>
  </si>
  <si>
    <t>2</t>
  </si>
  <si>
    <t>6</t>
  </si>
  <si>
    <t>4</t>
  </si>
  <si>
    <t>5</t>
  </si>
  <si>
    <t>1</t>
  </si>
  <si>
    <t>13</t>
  </si>
  <si>
    <t>12</t>
  </si>
  <si>
    <t>10</t>
  </si>
  <si>
    <t>0</t>
  </si>
  <si>
    <t>Легатлет.
эстафета</t>
  </si>
  <si>
    <t>14</t>
  </si>
  <si>
    <t>16</t>
  </si>
  <si>
    <t>15</t>
  </si>
  <si>
    <t>9-14</t>
  </si>
  <si>
    <t>Дирекция по управлению недвижимым имущ-вом и ценными бумагами</t>
  </si>
  <si>
    <t>5-6</t>
  </si>
  <si>
    <t>15-16</t>
  </si>
  <si>
    <t>Центр ресурсосбережения</t>
  </si>
  <si>
    <t>Стендовая стрельба</t>
  </si>
  <si>
    <t>Гипромез</t>
  </si>
  <si>
    <t>УНИ и ЦБ</t>
  </si>
  <si>
    <t>Центр ресурсосбережения и Инженерный центр</t>
  </si>
  <si>
    <t>7-8</t>
  </si>
  <si>
    <t>11-12</t>
  </si>
  <si>
    <t>Наименование подразделений</t>
  </si>
  <si>
    <t>1-я группа</t>
  </si>
  <si>
    <t>Л/а кросс</t>
  </si>
  <si>
    <t>Дартс</t>
  </si>
  <si>
    <t>Бильярд</t>
  </si>
  <si>
    <t>Гиревой спорт</t>
  </si>
  <si>
    <t>Основные и вспомогательные цеха и производства</t>
  </si>
  <si>
    <t>2-я группа</t>
  </si>
  <si>
    <t>3-я группа</t>
  </si>
  <si>
    <t>Дирекции и управления</t>
  </si>
  <si>
    <t>Итого по своей группе</t>
  </si>
  <si>
    <t>Итого в общем зачете</t>
  </si>
  <si>
    <t>ЛГЭК</t>
  </si>
  <si>
    <t>Ремонтное производство</t>
  </si>
  <si>
    <t>ПХПП</t>
  </si>
  <si>
    <t>ПДС</t>
  </si>
  <si>
    <t>УЖДТ</t>
  </si>
  <si>
    <t>КЦ-1</t>
  </si>
  <si>
    <t>АТУ</t>
  </si>
  <si>
    <t>КЦ-2</t>
  </si>
  <si>
    <t>СМЦ</t>
  </si>
  <si>
    <t>КХП</t>
  </si>
  <si>
    <t>ДЦ-1</t>
  </si>
  <si>
    <t>Дирекция по энергетике</t>
  </si>
  <si>
    <t>ПАТМ</t>
  </si>
  <si>
    <t>ЦЭлС</t>
  </si>
  <si>
    <t>АГП</t>
  </si>
  <si>
    <t>ЦПМШ</t>
  </si>
  <si>
    <t>ЦВС</t>
  </si>
  <si>
    <t>ЦТД</t>
  </si>
  <si>
    <t>МСЧ</t>
  </si>
  <si>
    <t>ПКУ</t>
  </si>
  <si>
    <t>ЭлРЦ</t>
  </si>
  <si>
    <t>РЦМО</t>
  </si>
  <si>
    <t>ТЭЦ</t>
  </si>
  <si>
    <t>Инженерный центр</t>
  </si>
  <si>
    <t>КЦ</t>
  </si>
  <si>
    <t>ПГП</t>
  </si>
  <si>
    <t>ПТС</t>
  </si>
  <si>
    <t>4-5</t>
  </si>
  <si>
    <t>УПЭ</t>
  </si>
  <si>
    <t>УПРП</t>
  </si>
  <si>
    <t>ДОЦ</t>
  </si>
  <si>
    <t>20</t>
  </si>
  <si>
    <t>цех КИПиА</t>
  </si>
  <si>
    <t>13-15</t>
  </si>
  <si>
    <t>16-18</t>
  </si>
  <si>
    <t>РЦСО-1</t>
  </si>
  <si>
    <t>ЦМК</t>
  </si>
  <si>
    <t>Первомайс-
кий л/а
пробег</t>
  </si>
  <si>
    <t>9-10</t>
  </si>
  <si>
    <t>14-15</t>
  </si>
  <si>
    <t>Копровый</t>
  </si>
  <si>
    <t>РМЦ</t>
  </si>
  <si>
    <t>УТК</t>
  </si>
  <si>
    <t>ЦЖБИ</t>
  </si>
  <si>
    <t>Металлобаза</t>
  </si>
  <si>
    <t>РЦПО</t>
  </si>
  <si>
    <t>ФЛЦ</t>
  </si>
  <si>
    <t>Энергопроизводство</t>
  </si>
  <si>
    <t>Футбол
(кубок)</t>
  </si>
  <si>
    <t>Футбол
(первенство)</t>
  </si>
  <si>
    <t>23-24</t>
  </si>
  <si>
    <t>26-27</t>
  </si>
  <si>
    <t>36-38</t>
  </si>
  <si>
    <t>20-21</t>
  </si>
  <si>
    <t>31-32</t>
  </si>
  <si>
    <t>34-35</t>
  </si>
  <si>
    <t>39-41</t>
  </si>
  <si>
    <t>ДИТ</t>
  </si>
  <si>
    <t>17</t>
  </si>
  <si>
    <t>18</t>
  </si>
  <si>
    <t>Кислородный цех</t>
  </si>
  <si>
    <t>11-17</t>
  </si>
  <si>
    <t>Медсанчасть</t>
  </si>
  <si>
    <t>19</t>
  </si>
  <si>
    <t>Липецкая станция аэрации</t>
  </si>
  <si>
    <t>21</t>
  </si>
  <si>
    <t>22</t>
  </si>
  <si>
    <t>25</t>
  </si>
  <si>
    <t>26</t>
  </si>
  <si>
    <t>Количество команд</t>
  </si>
  <si>
    <t>группа</t>
  </si>
  <si>
    <t>всего</t>
  </si>
  <si>
    <t>23</t>
  </si>
  <si>
    <t>24</t>
  </si>
  <si>
    <t>27</t>
  </si>
  <si>
    <t>28</t>
  </si>
  <si>
    <t>29</t>
  </si>
  <si>
    <t>30</t>
  </si>
  <si>
    <t>31</t>
  </si>
  <si>
    <t>33</t>
  </si>
  <si>
    <t>34</t>
  </si>
  <si>
    <t>35</t>
  </si>
  <si>
    <t>36</t>
  </si>
  <si>
    <t>37</t>
  </si>
  <si>
    <t>Управление охраны труда и промышленной безопасности</t>
  </si>
  <si>
    <t>Центр автоматизации технологических процессов</t>
  </si>
  <si>
    <t>32</t>
  </si>
  <si>
    <t>Управление энергетической политики</t>
  </si>
  <si>
    <t>Управление промышленной экологии</t>
  </si>
  <si>
    <t>Управление профессионального развития персонала</t>
  </si>
  <si>
    <t>Управление по закупке и реализации энергоресурсов</t>
  </si>
  <si>
    <t>3-4</t>
  </si>
  <si>
    <t>ФСЦ</t>
  </si>
  <si>
    <t>5-8</t>
  </si>
  <si>
    <t>9-16</t>
  </si>
  <si>
    <t>17-31</t>
  </si>
  <si>
    <t>ОРМЦ</t>
  </si>
  <si>
    <t>РЦСО-2</t>
  </si>
  <si>
    <t>12-13</t>
  </si>
  <si>
    <t>38</t>
  </si>
  <si>
    <t>39</t>
  </si>
  <si>
    <t>40</t>
  </si>
  <si>
    <t>41</t>
  </si>
  <si>
    <t>42</t>
  </si>
  <si>
    <t>43</t>
  </si>
  <si>
    <t>Петанк</t>
  </si>
  <si>
    <t>10-11</t>
  </si>
  <si>
    <t>13-14</t>
  </si>
  <si>
    <t>Эстафетный бег</t>
  </si>
  <si>
    <t>Мини-футбол</t>
  </si>
  <si>
    <t>4-7</t>
  </si>
  <si>
    <t>8-9</t>
  </si>
  <si>
    <t>10-19</t>
  </si>
  <si>
    <t>44</t>
  </si>
  <si>
    <t>45</t>
  </si>
  <si>
    <t>46</t>
  </si>
  <si>
    <t>47</t>
  </si>
  <si>
    <t>9-12</t>
  </si>
  <si>
    <t>13-20</t>
  </si>
  <si>
    <t>ПАТМ металлобаза</t>
  </si>
  <si>
    <t>21-26</t>
  </si>
  <si>
    <t>ООО СМТ НЛМК</t>
  </si>
  <si>
    <t>Диекция по персоналу и общим вопросам</t>
  </si>
  <si>
    <t>27-29</t>
  </si>
  <si>
    <t>УПШМ КЦ-2</t>
  </si>
  <si>
    <t>48</t>
  </si>
  <si>
    <t>49</t>
  </si>
  <si>
    <t>27-28</t>
  </si>
  <si>
    <t>32-33</t>
  </si>
  <si>
    <t>36-41</t>
  </si>
  <si>
    <t>15-18</t>
  </si>
  <si>
    <t>11-13</t>
  </si>
  <si>
    <t>Бакетбол</t>
  </si>
  <si>
    <t>Дирекция по безопасности и ЧОП "Новолипецкий"</t>
  </si>
  <si>
    <t>11-22</t>
  </si>
  <si>
    <t>ДЦ-2</t>
  </si>
  <si>
    <t>19-26</t>
  </si>
  <si>
    <t>ТСЦ</t>
  </si>
  <si>
    <t>Центр энергосбережения</t>
  </si>
  <si>
    <t>Управление координации инвестиционно-строительной деятельности</t>
  </si>
  <si>
    <t>Газовый цех</t>
  </si>
  <si>
    <t>Управление по энергетической политики</t>
  </si>
  <si>
    <t>9-13</t>
  </si>
  <si>
    <t>14-23</t>
  </si>
  <si>
    <t>МЦМО</t>
  </si>
  <si>
    <t>Центр технического переворужения</t>
  </si>
  <si>
    <t>ОМЦ</t>
  </si>
  <si>
    <t>СМО-1</t>
  </si>
  <si>
    <t>ОГЦ</t>
  </si>
  <si>
    <t>9-17</t>
  </si>
  <si>
    <t>18-33</t>
  </si>
  <si>
    <t>6-13</t>
  </si>
  <si>
    <t>14-20</t>
  </si>
  <si>
    <t>ЦРМО</t>
  </si>
  <si>
    <t>12-14</t>
  </si>
  <si>
    <t>ЦСА</t>
  </si>
  <si>
    <t>ЦТОиР</t>
  </si>
  <si>
    <t>17-21</t>
  </si>
  <si>
    <t>1-я лига</t>
  </si>
  <si>
    <t>2-я лига</t>
  </si>
  <si>
    <t>УСБС</t>
  </si>
  <si>
    <t>5-7</t>
  </si>
  <si>
    <t>ЭнРЦ</t>
  </si>
  <si>
    <t>11-18</t>
  </si>
  <si>
    <t>19-21</t>
  </si>
  <si>
    <t>22-26</t>
  </si>
  <si>
    <t>50</t>
  </si>
  <si>
    <t>51</t>
  </si>
  <si>
    <t>17-18</t>
  </si>
  <si>
    <t>20-23</t>
  </si>
  <si>
    <t>38-39</t>
  </si>
  <si>
    <t>41-42</t>
  </si>
  <si>
    <t>44-45</t>
  </si>
  <si>
    <t>46-47</t>
  </si>
  <si>
    <t>48-51</t>
  </si>
  <si>
    <t>ЦРПО</t>
  </si>
  <si>
    <t>ЦРСО</t>
  </si>
  <si>
    <t>МЦСО</t>
  </si>
  <si>
    <t>ЦЗП</t>
  </si>
  <si>
    <t>УТЭЦ</t>
  </si>
  <si>
    <t>ЭП</t>
  </si>
  <si>
    <t>5-9</t>
  </si>
  <si>
    <t>10-18</t>
  </si>
  <si>
    <t>10-21</t>
  </si>
  <si>
    <t>УОиТБ</t>
  </si>
  <si>
    <t>Комбинатоуправление</t>
  </si>
  <si>
    <t>12,5</t>
  </si>
  <si>
    <t>52</t>
  </si>
  <si>
    <t>53</t>
  </si>
  <si>
    <t>54</t>
  </si>
  <si>
    <t>55</t>
  </si>
  <si>
    <t>56</t>
  </si>
  <si>
    <t>57</t>
  </si>
  <si>
    <t>58</t>
  </si>
  <si>
    <t>13-16</t>
  </si>
  <si>
    <t>17-23</t>
  </si>
  <si>
    <t>10-12</t>
  </si>
  <si>
    <t>Служба продаж Вице-президента</t>
  </si>
  <si>
    <t>Управление строительства</t>
  </si>
  <si>
    <t>20-22</t>
  </si>
  <si>
    <t>МЦПО</t>
  </si>
  <si>
    <t>25-26</t>
  </si>
  <si>
    <t>24-25</t>
  </si>
  <si>
    <t>33-35</t>
  </si>
  <si>
    <t>40-41</t>
  </si>
  <si>
    <t>42-44</t>
  </si>
  <si>
    <t>47-50</t>
  </si>
  <si>
    <t>17-22</t>
  </si>
  <si>
    <t>РЦКО</t>
  </si>
  <si>
    <t>3-я группа (численность до 250 человек)</t>
  </si>
  <si>
    <t>ЦТОиР (управление)</t>
  </si>
  <si>
    <t>УОТиТБ</t>
  </si>
  <si>
    <t>Профком</t>
  </si>
  <si>
    <t>1-я группа (свыше 650 человек)</t>
  </si>
  <si>
    <t>РП (управление)</t>
  </si>
  <si>
    <t>2-я группа (численность от 250 до 650 человек)</t>
  </si>
  <si>
    <t>Участие вне зачета вторых команд:</t>
  </si>
  <si>
    <t xml:space="preserve"> - пулевая стрельба: УЖДТ, ЛГЭК, РП, КЦ-2, ЦРМО, ЦСА, УТЭЦ.</t>
  </si>
  <si>
    <t>9-18</t>
  </si>
  <si>
    <t>19-33</t>
  </si>
  <si>
    <t>ЦАТП</t>
  </si>
  <si>
    <t>10-13</t>
  </si>
  <si>
    <t xml:space="preserve"> - настольный теннис: ПХПП, Гипромез,УТЭЦ, РП, ЦЭС.</t>
  </si>
  <si>
    <t xml:space="preserve"> - мини-футбол: МЦМО.</t>
  </si>
  <si>
    <t>6-7</t>
  </si>
  <si>
    <t>17-20</t>
  </si>
  <si>
    <t>21-23</t>
  </si>
  <si>
    <t>Снята с баскетбола команда ДЦ-2.</t>
  </si>
  <si>
    <t>17-29</t>
  </si>
  <si>
    <t>21-22</t>
  </si>
  <si>
    <t>23-27</t>
  </si>
  <si>
    <t xml:space="preserve"> - дартс: ЦЭС, ИЦ, РП, УТЭЦ, УЖДТ.</t>
  </si>
  <si>
    <t xml:space="preserve"> - бильярд: ИЦ, Дирекция по безопасности, УЖДТ.</t>
  </si>
  <si>
    <t>17-24</t>
  </si>
  <si>
    <t>ДАТП</t>
  </si>
  <si>
    <t>Центр технического перевооружения</t>
  </si>
  <si>
    <t>Технический центр</t>
  </si>
  <si>
    <t xml:space="preserve"> - пулевая стрельба: УЖДТ, СМТ, РП, ЦРМО, ДАТП, Копровый, Техническмй центр, УТЭЦ, ЦЭС, Дирекция по персоналу.</t>
  </si>
  <si>
    <t>17-32</t>
  </si>
  <si>
    <t>33-37</t>
  </si>
  <si>
    <t xml:space="preserve"> - настольный теннис: ПХПП, Гипромез,УТЭЦ, РП, ЦЭС, УЖДТ</t>
  </si>
  <si>
    <t>19-25</t>
  </si>
  <si>
    <t>21,5</t>
  </si>
  <si>
    <t>15,5</t>
  </si>
  <si>
    <t>1-2</t>
  </si>
  <si>
    <t xml:space="preserve"> - настольный теннис: ПХПП, Гипромез,УТЭЦ, РП, ЦЭС, УЖДТ.</t>
  </si>
  <si>
    <t xml:space="preserve"> - дартс: ЦЭС, УЖДТ, Технический центр, УТЭЦ, РП.</t>
  </si>
  <si>
    <t>Дирекция стале-плавильного производства</t>
  </si>
  <si>
    <t>16-17</t>
  </si>
  <si>
    <t>19-20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</si>
</sst>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</numFmts>
  <fonts count="65">
    <font>
      <sz val="10"/>
      <name val="Arial Cyr"/>
      <family val="0"/>
    </font>
    <font>
      <sz val="13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b/>
      <sz val="22"/>
      <name val="Clarendon Extended"/>
      <family val="1"/>
    </font>
    <font>
      <sz val="16"/>
      <name val="Times New Roman"/>
      <family val="1"/>
    </font>
    <font>
      <b/>
      <sz val="13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22"/>
      <color indexed="10"/>
      <name val="Clarendon Extended"/>
      <family val="1"/>
    </font>
    <font>
      <b/>
      <i/>
      <sz val="18"/>
      <name val="Times New Roman"/>
      <family val="1"/>
    </font>
    <font>
      <b/>
      <i/>
      <sz val="16"/>
      <name val="Times New Roman"/>
      <family val="1"/>
    </font>
    <font>
      <b/>
      <sz val="16"/>
      <name val="Clarendon Extended"/>
      <family val="1"/>
    </font>
    <font>
      <b/>
      <i/>
      <sz val="20"/>
      <name val="Times New Roman"/>
      <family val="1"/>
    </font>
    <font>
      <sz val="20"/>
      <name val="Times New Roman"/>
      <family val="1"/>
    </font>
    <font>
      <sz val="18"/>
      <name val="Times New Roman"/>
      <family val="1"/>
    </font>
    <font>
      <b/>
      <sz val="18"/>
      <name val="Clarendon Extended"/>
      <family val="1"/>
    </font>
    <font>
      <sz val="14"/>
      <name val="Times New Roman"/>
      <family val="1"/>
    </font>
    <font>
      <b/>
      <sz val="20"/>
      <name val="Times New Roman"/>
      <family val="1"/>
    </font>
    <font>
      <b/>
      <sz val="20"/>
      <name val="Clarendon Extended"/>
      <family val="1"/>
    </font>
    <font>
      <b/>
      <sz val="22"/>
      <name val="Times New Roman"/>
      <family val="1"/>
    </font>
    <font>
      <b/>
      <sz val="24"/>
      <name val="Times New Roman"/>
      <family val="1"/>
    </font>
    <font>
      <b/>
      <sz val="24"/>
      <color indexed="10"/>
      <name val="Times New Roman"/>
      <family val="1"/>
    </font>
    <font>
      <b/>
      <sz val="22"/>
      <color indexed="10"/>
      <name val="Times New Roman"/>
      <family val="1"/>
    </font>
    <font>
      <i/>
      <sz val="22"/>
      <name val="Times New Roman"/>
      <family val="1"/>
    </font>
    <font>
      <sz val="22"/>
      <name val="Times New Roman"/>
      <family val="1"/>
    </font>
    <font>
      <sz val="2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</fills>
  <borders count="1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hair"/>
      <bottom style="medium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>
        <color indexed="63"/>
      </right>
      <top style="hair"/>
      <bottom style="thin"/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hair"/>
      <bottom style="medium"/>
    </border>
    <border>
      <left style="medium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hair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75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49" fontId="4" fillId="33" borderId="18" xfId="0" applyNumberFormat="1" applyFont="1" applyFill="1" applyBorder="1" applyAlignment="1">
      <alignment horizontal="center" vertical="center"/>
    </xf>
    <xf numFmtId="0" fontId="1" fillId="0" borderId="14" xfId="0" applyFont="1" applyBorder="1" applyAlignment="1">
      <alignment vertical="center" wrapText="1"/>
    </xf>
    <xf numFmtId="0" fontId="4" fillId="33" borderId="14" xfId="0" applyFont="1" applyFill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3" fillId="0" borderId="20" xfId="0" applyFont="1" applyBorder="1" applyAlignment="1">
      <alignment vertical="center"/>
    </xf>
    <xf numFmtId="49" fontId="1" fillId="0" borderId="20" xfId="0" applyNumberFormat="1" applyFont="1" applyBorder="1" applyAlignment="1">
      <alignment horizontal="center" vertical="center"/>
    </xf>
    <xf numFmtId="49" fontId="4" fillId="33" borderId="20" xfId="0" applyNumberFormat="1" applyFont="1" applyFill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49" fontId="1" fillId="0" borderId="11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4" fillId="33" borderId="11" xfId="0" applyNumberFormat="1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0" fontId="1" fillId="34" borderId="16" xfId="0" applyFont="1" applyFill="1" applyBorder="1" applyAlignment="1">
      <alignment horizontal="center" vertical="center"/>
    </xf>
    <xf numFmtId="49" fontId="1" fillId="34" borderId="18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1" fillId="0" borderId="24" xfId="0" applyFont="1" applyBorder="1" applyAlignment="1">
      <alignment vertical="center" wrapText="1"/>
    </xf>
    <xf numFmtId="49" fontId="6" fillId="0" borderId="25" xfId="0" applyNumberFormat="1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49" fontId="6" fillId="0" borderId="27" xfId="0" applyNumberFormat="1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1" fontId="6" fillId="0" borderId="25" xfId="0" applyNumberFormat="1" applyFont="1" applyBorder="1" applyAlignment="1">
      <alignment horizontal="center" vertical="center"/>
    </xf>
    <xf numFmtId="1" fontId="6" fillId="0" borderId="26" xfId="0" applyNumberFormat="1" applyFont="1" applyBorder="1" applyAlignment="1">
      <alignment horizontal="center" vertical="center"/>
    </xf>
    <xf numFmtId="1" fontId="6" fillId="0" borderId="27" xfId="0" applyNumberFormat="1" applyFont="1" applyBorder="1" applyAlignment="1">
      <alignment horizontal="center" vertical="center"/>
    </xf>
    <xf numFmtId="1" fontId="6" fillId="0" borderId="24" xfId="0" applyNumberFormat="1" applyFont="1" applyBorder="1" applyAlignment="1">
      <alignment horizontal="center" vertical="center"/>
    </xf>
    <xf numFmtId="1" fontId="6" fillId="0" borderId="20" xfId="0" applyNumberFormat="1" applyFont="1" applyBorder="1" applyAlignment="1">
      <alignment horizontal="center" vertical="center"/>
    </xf>
    <xf numFmtId="1" fontId="6" fillId="0" borderId="14" xfId="0" applyNumberFormat="1" applyFont="1" applyBorder="1" applyAlignment="1">
      <alignment horizontal="center" vertical="center"/>
    </xf>
    <xf numFmtId="1" fontId="6" fillId="0" borderId="12" xfId="0" applyNumberFormat="1" applyFont="1" applyBorder="1" applyAlignment="1">
      <alignment horizontal="center" vertical="center"/>
    </xf>
    <xf numFmtId="1" fontId="6" fillId="0" borderId="23" xfId="0" applyNumberFormat="1" applyFont="1" applyBorder="1" applyAlignment="1">
      <alignment horizontal="center" vertical="center"/>
    </xf>
    <xf numFmtId="1" fontId="6" fillId="0" borderId="21" xfId="0" applyNumberFormat="1" applyFont="1" applyBorder="1" applyAlignment="1">
      <alignment horizontal="center" vertical="center"/>
    </xf>
    <xf numFmtId="1" fontId="6" fillId="0" borderId="15" xfId="0" applyNumberFormat="1" applyFont="1" applyBorder="1" applyAlignment="1">
      <alignment horizontal="center" vertical="center"/>
    </xf>
    <xf numFmtId="1" fontId="5" fillId="0" borderId="30" xfId="0" applyNumberFormat="1" applyFont="1" applyBorder="1" applyAlignment="1">
      <alignment horizontal="center" vertical="center"/>
    </xf>
    <xf numFmtId="1" fontId="5" fillId="0" borderId="19" xfId="0" applyNumberFormat="1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49" fontId="5" fillId="0" borderId="30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 wrapText="1"/>
    </xf>
    <xf numFmtId="49" fontId="8" fillId="0" borderId="11" xfId="0" applyNumberFormat="1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49" fontId="8" fillId="0" borderId="20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49" fontId="9" fillId="0" borderId="18" xfId="0" applyNumberFormat="1" applyFont="1" applyFill="1" applyBorder="1" applyAlignment="1">
      <alignment horizontal="center" vertical="center"/>
    </xf>
    <xf numFmtId="1" fontId="8" fillId="0" borderId="11" xfId="0" applyNumberFormat="1" applyFont="1" applyFill="1" applyBorder="1" applyAlignment="1">
      <alignment horizontal="center" vertical="center"/>
    </xf>
    <xf numFmtId="1" fontId="8" fillId="0" borderId="22" xfId="0" applyNumberFormat="1" applyFont="1" applyFill="1" applyBorder="1" applyAlignment="1">
      <alignment horizontal="center" vertical="center"/>
    </xf>
    <xf numFmtId="1" fontId="8" fillId="0" borderId="20" xfId="0" applyNumberFormat="1" applyFont="1" applyFill="1" applyBorder="1" applyAlignment="1">
      <alignment horizontal="center" vertical="center"/>
    </xf>
    <xf numFmtId="1" fontId="8" fillId="0" borderId="14" xfId="0" applyNumberFormat="1" applyFont="1" applyFill="1" applyBorder="1" applyAlignment="1">
      <alignment horizontal="center" vertical="center"/>
    </xf>
    <xf numFmtId="1" fontId="9" fillId="0" borderId="18" xfId="0" applyNumberFormat="1" applyFont="1" applyFill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/>
    </xf>
    <xf numFmtId="0" fontId="1" fillId="0" borderId="32" xfId="0" applyFont="1" applyBorder="1" applyAlignment="1">
      <alignment vertical="center" wrapText="1"/>
    </xf>
    <xf numFmtId="0" fontId="7" fillId="0" borderId="31" xfId="0" applyFont="1" applyFill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1" fontId="6" fillId="0" borderId="34" xfId="0" applyNumberFormat="1" applyFont="1" applyBorder="1" applyAlignment="1">
      <alignment horizontal="center" vertical="center"/>
    </xf>
    <xf numFmtId="1" fontId="6" fillId="0" borderId="35" xfId="0" applyNumberFormat="1" applyFont="1" applyBorder="1" applyAlignment="1">
      <alignment horizontal="center" vertical="center"/>
    </xf>
    <xf numFmtId="1" fontId="5" fillId="0" borderId="36" xfId="0" applyNumberFormat="1" applyFont="1" applyBorder="1" applyAlignment="1">
      <alignment horizontal="center" vertical="center"/>
    </xf>
    <xf numFmtId="0" fontId="3" fillId="0" borderId="34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2" fillId="0" borderId="37" xfId="0" applyFont="1" applyBorder="1" applyAlignment="1">
      <alignment horizontal="center" vertical="center" wrapText="1"/>
    </xf>
    <xf numFmtId="0" fontId="3" fillId="0" borderId="37" xfId="0" applyFont="1" applyBorder="1" applyAlignment="1">
      <alignment vertical="center"/>
    </xf>
    <xf numFmtId="0" fontId="2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vertical="center"/>
    </xf>
    <xf numFmtId="0" fontId="3" fillId="0" borderId="40" xfId="0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49" fontId="6" fillId="0" borderId="43" xfId="0" applyNumberFormat="1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10" fillId="0" borderId="40" xfId="0" applyFont="1" applyBorder="1" applyAlignment="1">
      <alignment horizontal="left" vertical="center"/>
    </xf>
    <xf numFmtId="0" fontId="1" fillId="0" borderId="45" xfId="0" applyFont="1" applyBorder="1" applyAlignment="1">
      <alignment horizontal="left" vertical="center" wrapText="1"/>
    </xf>
    <xf numFmtId="49" fontId="6" fillId="0" borderId="46" xfId="0" applyNumberFormat="1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49" fontId="5" fillId="0" borderId="47" xfId="0" applyNumberFormat="1" applyFont="1" applyBorder="1" applyAlignment="1">
      <alignment horizontal="center" vertical="center"/>
    </xf>
    <xf numFmtId="0" fontId="11" fillId="0" borderId="32" xfId="0" applyFont="1" applyBorder="1" applyAlignment="1">
      <alignment horizontal="left" vertical="center"/>
    </xf>
    <xf numFmtId="0" fontId="1" fillId="0" borderId="48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49" fontId="2" fillId="0" borderId="51" xfId="0" applyNumberFormat="1" applyFont="1" applyBorder="1" applyAlignment="1">
      <alignment horizontal="center" vertical="center"/>
    </xf>
    <xf numFmtId="0" fontId="1" fillId="0" borderId="52" xfId="0" applyFont="1" applyBorder="1" applyAlignment="1">
      <alignment vertical="center"/>
    </xf>
    <xf numFmtId="0" fontId="6" fillId="0" borderId="5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1" fontId="6" fillId="0" borderId="55" xfId="0" applyNumberFormat="1" applyFont="1" applyBorder="1" applyAlignment="1">
      <alignment horizontal="center" vertical="center"/>
    </xf>
    <xf numFmtId="1" fontId="6" fillId="0" borderId="54" xfId="0" applyNumberFormat="1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1" fontId="6" fillId="0" borderId="58" xfId="0" applyNumberFormat="1" applyFont="1" applyBorder="1" applyAlignment="1">
      <alignment horizontal="center" vertical="center"/>
    </xf>
    <xf numFmtId="1" fontId="6" fillId="0" borderId="57" xfId="0" applyNumberFormat="1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13" fillId="0" borderId="32" xfId="0" applyFont="1" applyBorder="1" applyAlignment="1">
      <alignment horizontal="left" vertical="center"/>
    </xf>
    <xf numFmtId="0" fontId="14" fillId="0" borderId="32" xfId="0" applyFont="1" applyBorder="1" applyAlignment="1">
      <alignment vertical="center"/>
    </xf>
    <xf numFmtId="0" fontId="14" fillId="0" borderId="30" xfId="0" applyFont="1" applyBorder="1" applyAlignment="1">
      <alignment vertical="center"/>
    </xf>
    <xf numFmtId="0" fontId="14" fillId="0" borderId="39" xfId="0" applyFont="1" applyBorder="1" applyAlignment="1">
      <alignment vertical="center"/>
    </xf>
    <xf numFmtId="0" fontId="14" fillId="0" borderId="39" xfId="0" applyFont="1" applyBorder="1" applyAlignment="1">
      <alignment horizontal="center" vertical="center" wrapText="1"/>
    </xf>
    <xf numFmtId="0" fontId="14" fillId="0" borderId="39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3" fillId="0" borderId="31" xfId="0" applyFont="1" applyBorder="1" applyAlignment="1">
      <alignment horizontal="left" vertical="center"/>
    </xf>
    <xf numFmtId="0" fontId="15" fillId="0" borderId="61" xfId="0" applyFont="1" applyBorder="1" applyAlignment="1">
      <alignment horizontal="left" vertical="center" wrapText="1"/>
    </xf>
    <xf numFmtId="0" fontId="15" fillId="0" borderId="62" xfId="0" applyFont="1" applyBorder="1" applyAlignment="1">
      <alignment horizontal="left" vertical="center"/>
    </xf>
    <xf numFmtId="0" fontId="15" fillId="0" borderId="61" xfId="0" applyFont="1" applyBorder="1" applyAlignment="1">
      <alignment horizontal="left" vertical="center"/>
    </xf>
    <xf numFmtId="0" fontId="15" fillId="0" borderId="63" xfId="0" applyFont="1" applyBorder="1" applyAlignment="1">
      <alignment horizontal="left" vertical="center"/>
    </xf>
    <xf numFmtId="0" fontId="15" fillId="0" borderId="64" xfId="0" applyFont="1" applyBorder="1" applyAlignment="1">
      <alignment horizontal="left" vertical="center"/>
    </xf>
    <xf numFmtId="49" fontId="6" fillId="0" borderId="65" xfId="0" applyNumberFormat="1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52" xfId="0" applyFont="1" applyBorder="1" applyAlignment="1">
      <alignment vertical="center"/>
    </xf>
    <xf numFmtId="0" fontId="15" fillId="0" borderId="48" xfId="0" applyFont="1" applyBorder="1" applyAlignment="1">
      <alignment horizontal="left" vertical="center" wrapText="1"/>
    </xf>
    <xf numFmtId="0" fontId="6" fillId="0" borderId="46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17" fillId="0" borderId="56" xfId="0" applyFont="1" applyBorder="1" applyAlignment="1">
      <alignment horizontal="center" vertical="center"/>
    </xf>
    <xf numFmtId="0" fontId="17" fillId="0" borderId="57" xfId="0" applyFont="1" applyBorder="1" applyAlignment="1">
      <alignment horizontal="center" vertical="center"/>
    </xf>
    <xf numFmtId="1" fontId="17" fillId="0" borderId="58" xfId="0" applyNumberFormat="1" applyFont="1" applyBorder="1" applyAlignment="1">
      <alignment horizontal="center" vertical="center"/>
    </xf>
    <xf numFmtId="1" fontId="17" fillId="0" borderId="57" xfId="0" applyNumberFormat="1" applyFont="1" applyBorder="1" applyAlignment="1">
      <alignment horizontal="center" vertical="center"/>
    </xf>
    <xf numFmtId="49" fontId="17" fillId="0" borderId="56" xfId="0" applyNumberFormat="1" applyFont="1" applyBorder="1" applyAlignment="1">
      <alignment horizontal="center" vertical="center"/>
    </xf>
    <xf numFmtId="0" fontId="17" fillId="0" borderId="58" xfId="0" applyFont="1" applyBorder="1" applyAlignment="1">
      <alignment horizontal="center" vertical="center"/>
    </xf>
    <xf numFmtId="0" fontId="17" fillId="0" borderId="67" xfId="0" applyFont="1" applyBorder="1" applyAlignment="1">
      <alignment horizontal="center" vertical="center"/>
    </xf>
    <xf numFmtId="0" fontId="17" fillId="0" borderId="53" xfId="0" applyFont="1" applyBorder="1" applyAlignment="1">
      <alignment horizontal="center" vertical="center"/>
    </xf>
    <xf numFmtId="0" fontId="17" fillId="0" borderId="54" xfId="0" applyFont="1" applyBorder="1" applyAlignment="1">
      <alignment horizontal="center" vertical="center"/>
    </xf>
    <xf numFmtId="1" fontId="17" fillId="0" borderId="55" xfId="0" applyNumberFormat="1" applyFont="1" applyBorder="1" applyAlignment="1">
      <alignment horizontal="center" vertical="center"/>
    </xf>
    <xf numFmtId="1" fontId="17" fillId="0" borderId="54" xfId="0" applyNumberFormat="1" applyFont="1" applyBorder="1" applyAlignment="1">
      <alignment horizontal="center" vertical="center"/>
    </xf>
    <xf numFmtId="49" fontId="17" fillId="0" borderId="53" xfId="0" applyNumberFormat="1" applyFont="1" applyBorder="1" applyAlignment="1">
      <alignment horizontal="center" vertical="center"/>
    </xf>
    <xf numFmtId="0" fontId="17" fillId="0" borderId="55" xfId="0" applyFont="1" applyBorder="1" applyAlignment="1">
      <alignment horizontal="center" vertical="center"/>
    </xf>
    <xf numFmtId="0" fontId="17" fillId="0" borderId="68" xfId="0" applyFont="1" applyBorder="1" applyAlignment="1">
      <alignment horizontal="center" vertical="center"/>
    </xf>
    <xf numFmtId="0" fontId="17" fillId="0" borderId="59" xfId="0" applyFont="1" applyBorder="1" applyAlignment="1">
      <alignment horizontal="center" vertical="center"/>
    </xf>
    <xf numFmtId="0" fontId="17" fillId="0" borderId="49" xfId="0" applyFont="1" applyBorder="1" applyAlignment="1">
      <alignment horizontal="center" vertical="center"/>
    </xf>
    <xf numFmtId="1" fontId="17" fillId="0" borderId="60" xfId="0" applyNumberFormat="1" applyFont="1" applyBorder="1" applyAlignment="1">
      <alignment horizontal="center" vertical="center"/>
    </xf>
    <xf numFmtId="1" fontId="17" fillId="0" borderId="49" xfId="0" applyNumberFormat="1" applyFont="1" applyBorder="1" applyAlignment="1">
      <alignment horizontal="center" vertical="center"/>
    </xf>
    <xf numFmtId="49" fontId="17" fillId="0" borderId="59" xfId="0" applyNumberFormat="1" applyFont="1" applyBorder="1" applyAlignment="1">
      <alignment horizontal="center" vertical="center"/>
    </xf>
    <xf numFmtId="0" fontId="17" fillId="0" borderId="60" xfId="0" applyFont="1" applyBorder="1" applyAlignment="1">
      <alignment horizontal="center" vertical="center"/>
    </xf>
    <xf numFmtId="0" fontId="17" fillId="0" borderId="50" xfId="0" applyFont="1" applyBorder="1" applyAlignment="1">
      <alignment horizontal="center" vertical="center"/>
    </xf>
    <xf numFmtId="0" fontId="17" fillId="0" borderId="59" xfId="0" applyFont="1" applyBorder="1" applyAlignment="1">
      <alignment horizontal="center" vertical="center" wrapText="1"/>
    </xf>
    <xf numFmtId="49" fontId="17" fillId="0" borderId="59" xfId="0" applyNumberFormat="1" applyFont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/>
    </xf>
    <xf numFmtId="0" fontId="17" fillId="0" borderId="66" xfId="0" applyFont="1" applyBorder="1" applyAlignment="1">
      <alignment horizontal="center" vertical="center"/>
    </xf>
    <xf numFmtId="0" fontId="17" fillId="0" borderId="53" xfId="0" applyFont="1" applyBorder="1" applyAlignment="1">
      <alignment horizontal="center" vertical="center" wrapText="1"/>
    </xf>
    <xf numFmtId="0" fontId="17" fillId="0" borderId="43" xfId="0" applyFont="1" applyBorder="1" applyAlignment="1">
      <alignment horizontal="center" vertical="center"/>
    </xf>
    <xf numFmtId="0" fontId="17" fillId="0" borderId="44" xfId="0" applyFont="1" applyBorder="1" applyAlignment="1">
      <alignment horizontal="center" vertical="center"/>
    </xf>
    <xf numFmtId="0" fontId="17" fillId="0" borderId="65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69" xfId="0" applyFont="1" applyBorder="1" applyAlignment="1">
      <alignment horizontal="center" vertical="center"/>
    </xf>
    <xf numFmtId="0" fontId="17" fillId="0" borderId="70" xfId="0" applyFont="1" applyBorder="1" applyAlignment="1">
      <alignment horizontal="center" vertical="center"/>
    </xf>
    <xf numFmtId="0" fontId="17" fillId="0" borderId="71" xfId="0" applyFont="1" applyBorder="1" applyAlignment="1">
      <alignment horizontal="center" vertical="center"/>
    </xf>
    <xf numFmtId="0" fontId="17" fillId="0" borderId="72" xfId="0" applyFont="1" applyBorder="1" applyAlignment="1">
      <alignment horizontal="center" vertical="center"/>
    </xf>
    <xf numFmtId="49" fontId="17" fillId="0" borderId="43" xfId="0" applyNumberFormat="1" applyFont="1" applyBorder="1" applyAlignment="1">
      <alignment horizontal="center" vertical="center"/>
    </xf>
    <xf numFmtId="49" fontId="17" fillId="0" borderId="65" xfId="0" applyNumberFormat="1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49" fontId="17" fillId="0" borderId="53" xfId="0" applyNumberFormat="1" applyFont="1" applyBorder="1" applyAlignment="1">
      <alignment horizontal="center" vertical="center" wrapText="1"/>
    </xf>
    <xf numFmtId="0" fontId="16" fillId="0" borderId="46" xfId="0" applyFont="1" applyFill="1" applyBorder="1" applyAlignment="1">
      <alignment horizontal="center" vertical="center"/>
    </xf>
    <xf numFmtId="0" fontId="15" fillId="0" borderId="52" xfId="0" applyFont="1" applyBorder="1" applyAlignment="1">
      <alignment vertical="center"/>
    </xf>
    <xf numFmtId="49" fontId="17" fillId="35" borderId="59" xfId="0" applyNumberFormat="1" applyFont="1" applyFill="1" applyBorder="1" applyAlignment="1">
      <alignment horizontal="center" vertical="center"/>
    </xf>
    <xf numFmtId="0" fontId="17" fillId="35" borderId="49" xfId="0" applyFont="1" applyFill="1" applyBorder="1" applyAlignment="1">
      <alignment horizontal="center" vertical="center"/>
    </xf>
    <xf numFmtId="0" fontId="15" fillId="0" borderId="48" xfId="0" applyFont="1" applyBorder="1" applyAlignment="1">
      <alignment horizontal="left" vertical="center"/>
    </xf>
    <xf numFmtId="0" fontId="15" fillId="0" borderId="45" xfId="0" applyFont="1" applyBorder="1" applyAlignment="1">
      <alignment horizontal="left" vertical="center" wrapText="1"/>
    </xf>
    <xf numFmtId="164" fontId="15" fillId="0" borderId="54" xfId="0" applyNumberFormat="1" applyFont="1" applyBorder="1" applyAlignment="1">
      <alignment horizontal="center" vertical="center"/>
    </xf>
    <xf numFmtId="164" fontId="15" fillId="0" borderId="49" xfId="0" applyNumberFormat="1" applyFont="1" applyBorder="1" applyAlignment="1">
      <alignment horizontal="center" vertical="center"/>
    </xf>
    <xf numFmtId="164" fontId="15" fillId="0" borderId="66" xfId="0" applyNumberFormat="1" applyFont="1" applyBorder="1" applyAlignment="1">
      <alignment horizontal="center" vertical="center" wrapText="1"/>
    </xf>
    <xf numFmtId="164" fontId="17" fillId="0" borderId="66" xfId="0" applyNumberFormat="1" applyFont="1" applyBorder="1" applyAlignment="1">
      <alignment horizontal="center" vertical="center"/>
    </xf>
    <xf numFmtId="164" fontId="14" fillId="0" borderId="66" xfId="0" applyNumberFormat="1" applyFont="1" applyBorder="1" applyAlignment="1">
      <alignment horizontal="center" vertical="center" wrapText="1"/>
    </xf>
    <xf numFmtId="164" fontId="14" fillId="0" borderId="18" xfId="0" applyNumberFormat="1" applyFont="1" applyBorder="1" applyAlignment="1">
      <alignment horizontal="center" vertical="center"/>
    </xf>
    <xf numFmtId="164" fontId="16" fillId="0" borderId="44" xfId="0" applyNumberFormat="1" applyFont="1" applyBorder="1" applyAlignment="1">
      <alignment horizontal="center" vertical="center"/>
    </xf>
    <xf numFmtId="164" fontId="15" fillId="0" borderId="37" xfId="0" applyNumberFormat="1" applyFont="1" applyBorder="1" applyAlignment="1">
      <alignment horizontal="center" vertical="center"/>
    </xf>
    <xf numFmtId="164" fontId="15" fillId="0" borderId="38" xfId="0" applyNumberFormat="1" applyFont="1" applyBorder="1" applyAlignment="1">
      <alignment horizontal="center" vertical="center"/>
    </xf>
    <xf numFmtId="0" fontId="18" fillId="0" borderId="52" xfId="0" applyFont="1" applyBorder="1" applyAlignment="1">
      <alignment vertical="center"/>
    </xf>
    <xf numFmtId="0" fontId="18" fillId="0" borderId="0" xfId="0" applyFont="1" applyAlignment="1">
      <alignment vertical="center"/>
    </xf>
    <xf numFmtId="164" fontId="2" fillId="0" borderId="37" xfId="0" applyNumberFormat="1" applyFont="1" applyBorder="1" applyAlignment="1">
      <alignment horizontal="center" vertical="center" wrapText="1"/>
    </xf>
    <xf numFmtId="164" fontId="2" fillId="0" borderId="37" xfId="0" applyNumberFormat="1" applyFont="1" applyBorder="1" applyAlignment="1">
      <alignment horizontal="center" vertical="center"/>
    </xf>
    <xf numFmtId="164" fontId="2" fillId="0" borderId="38" xfId="0" applyNumberFormat="1" applyFont="1" applyBorder="1" applyAlignment="1">
      <alignment horizontal="center" vertical="center"/>
    </xf>
    <xf numFmtId="164" fontId="2" fillId="0" borderId="39" xfId="0" applyNumberFormat="1" applyFont="1" applyBorder="1" applyAlignment="1">
      <alignment horizontal="center" vertical="center" wrapText="1"/>
    </xf>
    <xf numFmtId="164" fontId="2" fillId="0" borderId="39" xfId="0" applyNumberFormat="1" applyFont="1" applyBorder="1" applyAlignment="1">
      <alignment horizontal="center" vertical="center"/>
    </xf>
    <xf numFmtId="164" fontId="2" fillId="0" borderId="30" xfId="0" applyNumberFormat="1" applyFont="1" applyBorder="1" applyAlignment="1">
      <alignment horizontal="center" vertical="center"/>
    </xf>
    <xf numFmtId="164" fontId="6" fillId="0" borderId="56" xfId="0" applyNumberFormat="1" applyFont="1" applyBorder="1" applyAlignment="1">
      <alignment horizontal="center" vertical="center" wrapText="1"/>
    </xf>
    <xf numFmtId="164" fontId="18" fillId="0" borderId="56" xfId="0" applyNumberFormat="1" applyFont="1" applyBorder="1" applyAlignment="1">
      <alignment horizontal="center" vertical="center" wrapText="1"/>
    </xf>
    <xf numFmtId="164" fontId="6" fillId="0" borderId="53" xfId="0" applyNumberFormat="1" applyFont="1" applyBorder="1" applyAlignment="1">
      <alignment horizontal="center" vertical="center" wrapText="1"/>
    </xf>
    <xf numFmtId="164" fontId="18" fillId="0" borderId="53" xfId="0" applyNumberFormat="1" applyFont="1" applyBorder="1" applyAlignment="1">
      <alignment horizontal="center" vertical="center" wrapText="1"/>
    </xf>
    <xf numFmtId="164" fontId="6" fillId="0" borderId="49" xfId="0" applyNumberFormat="1" applyFont="1" applyBorder="1" applyAlignment="1">
      <alignment horizontal="center" vertical="center"/>
    </xf>
    <xf numFmtId="164" fontId="6" fillId="0" borderId="39" xfId="0" applyNumberFormat="1" applyFont="1" applyBorder="1" applyAlignment="1">
      <alignment horizontal="center" vertical="center" wrapText="1"/>
    </xf>
    <xf numFmtId="164" fontId="6" fillId="0" borderId="39" xfId="0" applyNumberFormat="1" applyFont="1" applyBorder="1" applyAlignment="1">
      <alignment horizontal="center" vertical="center"/>
    </xf>
    <xf numFmtId="164" fontId="18" fillId="0" borderId="39" xfId="0" applyNumberFormat="1" applyFont="1" applyBorder="1" applyAlignment="1">
      <alignment horizontal="center" vertical="center" wrapText="1"/>
    </xf>
    <xf numFmtId="164" fontId="18" fillId="0" borderId="30" xfId="0" applyNumberFormat="1" applyFont="1" applyBorder="1" applyAlignment="1">
      <alignment horizontal="center" vertical="center"/>
    </xf>
    <xf numFmtId="164" fontId="6" fillId="0" borderId="66" xfId="0" applyNumberFormat="1" applyFont="1" applyBorder="1" applyAlignment="1">
      <alignment horizontal="center" vertical="center" wrapText="1"/>
    </xf>
    <xf numFmtId="164" fontId="6" fillId="0" borderId="66" xfId="0" applyNumberFormat="1" applyFont="1" applyBorder="1" applyAlignment="1">
      <alignment horizontal="center" vertical="center"/>
    </xf>
    <xf numFmtId="164" fontId="18" fillId="0" borderId="66" xfId="0" applyNumberFormat="1" applyFont="1" applyBorder="1" applyAlignment="1">
      <alignment horizontal="center" vertical="center" wrapText="1"/>
    </xf>
    <xf numFmtId="164" fontId="18" fillId="0" borderId="18" xfId="0" applyNumberFormat="1" applyFont="1" applyBorder="1" applyAlignment="1">
      <alignment horizontal="center" vertical="center"/>
    </xf>
    <xf numFmtId="164" fontId="6" fillId="0" borderId="59" xfId="0" applyNumberFormat="1" applyFont="1" applyBorder="1" applyAlignment="1">
      <alignment horizontal="center" vertical="center" wrapText="1"/>
    </xf>
    <xf numFmtId="164" fontId="18" fillId="0" borderId="59" xfId="0" applyNumberFormat="1" applyFont="1" applyBorder="1" applyAlignment="1">
      <alignment horizontal="center" vertical="center" wrapText="1"/>
    </xf>
    <xf numFmtId="164" fontId="12" fillId="0" borderId="43" xfId="0" applyNumberFormat="1" applyFont="1" applyFill="1" applyBorder="1" applyAlignment="1">
      <alignment horizontal="center" vertical="center"/>
    </xf>
    <xf numFmtId="164" fontId="12" fillId="0" borderId="44" xfId="0" applyNumberFormat="1" applyFont="1" applyBorder="1" applyAlignment="1">
      <alignment horizontal="center" vertical="center"/>
    </xf>
    <xf numFmtId="164" fontId="19" fillId="0" borderId="43" xfId="0" applyNumberFormat="1" applyFont="1" applyFill="1" applyBorder="1" applyAlignment="1">
      <alignment horizontal="center" vertical="center"/>
    </xf>
    <xf numFmtId="164" fontId="6" fillId="0" borderId="37" xfId="0" applyNumberFormat="1" applyFont="1" applyBorder="1" applyAlignment="1">
      <alignment horizontal="center" vertical="center" wrapText="1"/>
    </xf>
    <xf numFmtId="164" fontId="6" fillId="0" borderId="37" xfId="0" applyNumberFormat="1" applyFont="1" applyBorder="1" applyAlignment="1">
      <alignment horizontal="center" vertical="center"/>
    </xf>
    <xf numFmtId="164" fontId="18" fillId="0" borderId="37" xfId="0" applyNumberFormat="1" applyFont="1" applyBorder="1" applyAlignment="1">
      <alignment horizontal="center" vertical="center" wrapText="1"/>
    </xf>
    <xf numFmtId="164" fontId="18" fillId="0" borderId="38" xfId="0" applyNumberFormat="1" applyFont="1" applyBorder="1" applyAlignment="1">
      <alignment horizontal="center" vertical="center"/>
    </xf>
    <xf numFmtId="164" fontId="6" fillId="35" borderId="53" xfId="0" applyNumberFormat="1" applyFont="1" applyFill="1" applyBorder="1" applyAlignment="1">
      <alignment horizontal="center" vertical="center" wrapText="1"/>
    </xf>
    <xf numFmtId="164" fontId="18" fillId="35" borderId="53" xfId="0" applyNumberFormat="1" applyFont="1" applyFill="1" applyBorder="1" applyAlignment="1">
      <alignment horizontal="center" vertical="center" wrapText="1"/>
    </xf>
    <xf numFmtId="0" fontId="15" fillId="35" borderId="62" xfId="0" applyFont="1" applyFill="1" applyBorder="1" applyAlignment="1">
      <alignment horizontal="left" vertical="center"/>
    </xf>
    <xf numFmtId="0" fontId="17" fillId="35" borderId="58" xfId="0" applyFont="1" applyFill="1" applyBorder="1" applyAlignment="1">
      <alignment horizontal="center" vertical="center"/>
    </xf>
    <xf numFmtId="0" fontId="17" fillId="35" borderId="57" xfId="0" applyFont="1" applyFill="1" applyBorder="1" applyAlignment="1">
      <alignment horizontal="center" vertical="center"/>
    </xf>
    <xf numFmtId="0" fontId="17" fillId="35" borderId="56" xfId="0" applyFont="1" applyFill="1" applyBorder="1" applyAlignment="1">
      <alignment horizontal="center" vertical="center"/>
    </xf>
    <xf numFmtId="0" fontId="17" fillId="35" borderId="56" xfId="0" applyFont="1" applyFill="1" applyBorder="1" applyAlignment="1">
      <alignment horizontal="center" vertical="center" wrapText="1"/>
    </xf>
    <xf numFmtId="49" fontId="17" fillId="35" borderId="56" xfId="0" applyNumberFormat="1" applyFont="1" applyFill="1" applyBorder="1" applyAlignment="1">
      <alignment horizontal="center" vertical="center"/>
    </xf>
    <xf numFmtId="0" fontId="17" fillId="35" borderId="67" xfId="0" applyFont="1" applyFill="1" applyBorder="1" applyAlignment="1">
      <alignment horizontal="center" vertical="center"/>
    </xf>
    <xf numFmtId="164" fontId="14" fillId="0" borderId="53" xfId="0" applyNumberFormat="1" applyFont="1" applyBorder="1" applyAlignment="1">
      <alignment horizontal="center" vertical="center" wrapText="1"/>
    </xf>
    <xf numFmtId="0" fontId="1" fillId="0" borderId="73" xfId="0" applyFont="1" applyBorder="1" applyAlignment="1">
      <alignment horizontal="center" vertical="center"/>
    </xf>
    <xf numFmtId="0" fontId="1" fillId="0" borderId="64" xfId="0" applyFont="1" applyBorder="1" applyAlignment="1">
      <alignment horizontal="left" vertical="center" wrapText="1"/>
    </xf>
    <xf numFmtId="0" fontId="3" fillId="0" borderId="69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15" fillId="0" borderId="69" xfId="0" applyFont="1" applyBorder="1" applyAlignment="1">
      <alignment horizontal="center" vertical="center" wrapText="1"/>
    </xf>
    <xf numFmtId="1" fontId="2" fillId="0" borderId="69" xfId="0" applyNumberFormat="1" applyFont="1" applyBorder="1" applyAlignment="1">
      <alignment horizontal="center" vertical="center" wrapText="1"/>
    </xf>
    <xf numFmtId="0" fontId="17" fillId="0" borderId="47" xfId="0" applyFont="1" applyBorder="1" applyAlignment="1">
      <alignment horizontal="center" vertical="center"/>
    </xf>
    <xf numFmtId="0" fontId="17" fillId="0" borderId="51" xfId="0" applyFont="1" applyBorder="1" applyAlignment="1">
      <alignment horizontal="center" vertical="center"/>
    </xf>
    <xf numFmtId="0" fontId="17" fillId="0" borderId="46" xfId="0" applyFont="1" applyBorder="1" applyAlignment="1">
      <alignment horizontal="center" vertical="center"/>
    </xf>
    <xf numFmtId="0" fontId="17" fillId="0" borderId="74" xfId="0" applyFont="1" applyBorder="1" applyAlignment="1">
      <alignment horizontal="center" vertical="center"/>
    </xf>
    <xf numFmtId="164" fontId="14" fillId="0" borderId="56" xfId="0" applyNumberFormat="1" applyFont="1" applyBorder="1" applyAlignment="1">
      <alignment horizontal="center" vertical="center" wrapText="1"/>
    </xf>
    <xf numFmtId="164" fontId="14" fillId="0" borderId="43" xfId="0" applyNumberFormat="1" applyFont="1" applyBorder="1" applyAlignment="1">
      <alignment horizontal="center" vertical="center" wrapText="1"/>
    </xf>
    <xf numFmtId="164" fontId="14" fillId="0" borderId="56" xfId="0" applyNumberFormat="1" applyFont="1" applyBorder="1" applyAlignment="1">
      <alignment horizontal="center" vertical="center" wrapText="1"/>
    </xf>
    <xf numFmtId="164" fontId="14" fillId="0" borderId="53" xfId="0" applyNumberFormat="1" applyFont="1" applyBorder="1" applyAlignment="1">
      <alignment horizontal="center" vertical="center" wrapText="1"/>
    </xf>
    <xf numFmtId="164" fontId="14" fillId="0" borderId="43" xfId="0" applyNumberFormat="1" applyFont="1" applyBorder="1" applyAlignment="1">
      <alignment horizontal="center" vertical="center" wrapText="1"/>
    </xf>
    <xf numFmtId="1" fontId="18" fillId="0" borderId="57" xfId="0" applyNumberFormat="1" applyFont="1" applyBorder="1" applyAlignment="1">
      <alignment horizontal="center" vertical="center"/>
    </xf>
    <xf numFmtId="1" fontId="18" fillId="0" borderId="54" xfId="0" applyNumberFormat="1" applyFont="1" applyBorder="1" applyAlignment="1">
      <alignment horizontal="center" vertical="center"/>
    </xf>
    <xf numFmtId="1" fontId="18" fillId="0" borderId="44" xfId="0" applyNumberFormat="1" applyFont="1" applyBorder="1" applyAlignment="1">
      <alignment horizontal="center" vertical="center"/>
    </xf>
    <xf numFmtId="1" fontId="20" fillId="0" borderId="57" xfId="0" applyNumberFormat="1" applyFont="1" applyBorder="1" applyAlignment="1">
      <alignment horizontal="center" vertical="center"/>
    </xf>
    <xf numFmtId="1" fontId="20" fillId="0" borderId="54" xfId="0" applyNumberFormat="1" applyFont="1" applyBorder="1" applyAlignment="1">
      <alignment horizontal="center" vertical="center"/>
    </xf>
    <xf numFmtId="1" fontId="20" fillId="35" borderId="54" xfId="0" applyNumberFormat="1" applyFont="1" applyFill="1" applyBorder="1" applyAlignment="1">
      <alignment horizontal="center" vertical="center"/>
    </xf>
    <xf numFmtId="1" fontId="20" fillId="35" borderId="57" xfId="0" applyNumberFormat="1" applyFont="1" applyFill="1" applyBorder="1" applyAlignment="1">
      <alignment horizontal="center" vertical="center"/>
    </xf>
    <xf numFmtId="164" fontId="15" fillId="36" borderId="54" xfId="0" applyNumberFormat="1" applyFont="1" applyFill="1" applyBorder="1" applyAlignment="1">
      <alignment horizontal="center" vertical="center"/>
    </xf>
    <xf numFmtId="1" fontId="20" fillId="36" borderId="54" xfId="0" applyNumberFormat="1" applyFont="1" applyFill="1" applyBorder="1" applyAlignment="1">
      <alignment horizontal="center" vertical="center"/>
    </xf>
    <xf numFmtId="164" fontId="14" fillId="0" borderId="37" xfId="0" applyNumberFormat="1" applyFont="1" applyBorder="1" applyAlignment="1">
      <alignment horizontal="center" vertical="center" wrapText="1"/>
    </xf>
    <xf numFmtId="164" fontId="14" fillId="35" borderId="53" xfId="0" applyNumberFormat="1" applyFont="1" applyFill="1" applyBorder="1" applyAlignment="1">
      <alignment horizontal="center" vertical="center" wrapText="1"/>
    </xf>
    <xf numFmtId="164" fontId="14" fillId="0" borderId="46" xfId="0" applyNumberFormat="1" applyFont="1" applyBorder="1" applyAlignment="1">
      <alignment horizontal="center" vertical="center" wrapText="1"/>
    </xf>
    <xf numFmtId="1" fontId="18" fillId="35" borderId="54" xfId="0" applyNumberFormat="1" applyFont="1" applyFill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1" fontId="18" fillId="0" borderId="47" xfId="0" applyNumberFormat="1" applyFont="1" applyBorder="1" applyAlignment="1">
      <alignment horizontal="center" vertical="center"/>
    </xf>
    <xf numFmtId="1" fontId="20" fillId="0" borderId="47" xfId="0" applyNumberFormat="1" applyFont="1" applyBorder="1" applyAlignment="1">
      <alignment horizontal="center" vertical="center"/>
    </xf>
    <xf numFmtId="1" fontId="21" fillId="0" borderId="57" xfId="0" applyNumberFormat="1" applyFont="1" applyBorder="1" applyAlignment="1">
      <alignment horizontal="center" vertical="center"/>
    </xf>
    <xf numFmtId="1" fontId="21" fillId="0" borderId="54" xfId="0" applyNumberFormat="1" applyFont="1" applyBorder="1" applyAlignment="1">
      <alignment horizontal="center" vertical="center"/>
    </xf>
    <xf numFmtId="1" fontId="21" fillId="36" borderId="54" xfId="0" applyNumberFormat="1" applyFont="1" applyFill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1" fontId="6" fillId="0" borderId="65" xfId="0" applyNumberFormat="1" applyFont="1" applyBorder="1" applyAlignment="1">
      <alignment horizontal="center" vertical="center"/>
    </xf>
    <xf numFmtId="1" fontId="6" fillId="0" borderId="44" xfId="0" applyNumberFormat="1" applyFont="1" applyBorder="1" applyAlignment="1">
      <alignment horizontal="center" vertical="center"/>
    </xf>
    <xf numFmtId="164" fontId="6" fillId="0" borderId="43" xfId="0" applyNumberFormat="1" applyFont="1" applyBorder="1" applyAlignment="1">
      <alignment horizontal="center" vertical="center" wrapText="1"/>
    </xf>
    <xf numFmtId="1" fontId="20" fillId="0" borderId="44" xfId="0" applyNumberFormat="1" applyFont="1" applyBorder="1" applyAlignment="1">
      <alignment horizontal="center" vertical="center"/>
    </xf>
    <xf numFmtId="164" fontId="18" fillId="0" borderId="43" xfId="0" applyNumberFormat="1" applyFont="1" applyBorder="1" applyAlignment="1">
      <alignment horizontal="center" vertical="center" wrapText="1"/>
    </xf>
    <xf numFmtId="1" fontId="21" fillId="0" borderId="44" xfId="0" applyNumberFormat="1" applyFont="1" applyBorder="1" applyAlignment="1">
      <alignment horizontal="center" vertical="center"/>
    </xf>
    <xf numFmtId="0" fontId="1" fillId="35" borderId="31" xfId="0" applyFont="1" applyFill="1" applyBorder="1" applyAlignment="1">
      <alignment horizontal="center" vertical="center"/>
    </xf>
    <xf numFmtId="0" fontId="15" fillId="35" borderId="61" xfId="0" applyFont="1" applyFill="1" applyBorder="1" applyAlignment="1">
      <alignment horizontal="left" vertical="center"/>
    </xf>
    <xf numFmtId="0" fontId="6" fillId="35" borderId="53" xfId="0" applyFont="1" applyFill="1" applyBorder="1" applyAlignment="1">
      <alignment horizontal="center" vertical="center"/>
    </xf>
    <xf numFmtId="0" fontId="6" fillId="35" borderId="54" xfId="0" applyFont="1" applyFill="1" applyBorder="1" applyAlignment="1">
      <alignment horizontal="center" vertical="center"/>
    </xf>
    <xf numFmtId="1" fontId="6" fillId="35" borderId="55" xfId="0" applyNumberFormat="1" applyFont="1" applyFill="1" applyBorder="1" applyAlignment="1">
      <alignment horizontal="center" vertical="center"/>
    </xf>
    <xf numFmtId="1" fontId="6" fillId="35" borderId="54" xfId="0" applyNumberFormat="1" applyFont="1" applyFill="1" applyBorder="1" applyAlignment="1">
      <alignment horizontal="center" vertical="center"/>
    </xf>
    <xf numFmtId="1" fontId="21" fillId="35" borderId="54" xfId="0" applyNumberFormat="1" applyFont="1" applyFill="1" applyBorder="1" applyAlignment="1">
      <alignment horizontal="center" vertical="center"/>
    </xf>
    <xf numFmtId="49" fontId="17" fillId="0" borderId="56" xfId="0" applyNumberFormat="1" applyFont="1" applyBorder="1" applyAlignment="1">
      <alignment horizontal="center" vertical="center" wrapText="1"/>
    </xf>
    <xf numFmtId="1" fontId="22" fillId="36" borderId="54" xfId="0" applyNumberFormat="1" applyFont="1" applyFill="1" applyBorder="1" applyAlignment="1">
      <alignment horizontal="center" vertical="center"/>
    </xf>
    <xf numFmtId="1" fontId="21" fillId="0" borderId="54" xfId="0" applyNumberFormat="1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5" fillId="0" borderId="61" xfId="0" applyFont="1" applyFill="1" applyBorder="1" applyAlignment="1">
      <alignment horizontal="left" vertical="center"/>
    </xf>
    <xf numFmtId="0" fontId="6" fillId="0" borderId="53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/>
    </xf>
    <xf numFmtId="1" fontId="6" fillId="0" borderId="55" xfId="0" applyNumberFormat="1" applyFont="1" applyFill="1" applyBorder="1" applyAlignment="1">
      <alignment horizontal="center" vertical="center"/>
    </xf>
    <xf numFmtId="1" fontId="6" fillId="0" borderId="54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5" fillId="0" borderId="45" xfId="0" applyFont="1" applyBorder="1" applyAlignment="1">
      <alignment horizontal="left" vertical="center"/>
    </xf>
    <xf numFmtId="1" fontId="6" fillId="0" borderId="51" xfId="0" applyNumberFormat="1" applyFont="1" applyBorder="1" applyAlignment="1">
      <alignment horizontal="center" vertical="center"/>
    </xf>
    <xf numFmtId="1" fontId="6" fillId="0" borderId="47" xfId="0" applyNumberFormat="1" applyFont="1" applyBorder="1" applyAlignment="1">
      <alignment horizontal="center" vertical="center"/>
    </xf>
    <xf numFmtId="164" fontId="18" fillId="0" borderId="46" xfId="0" applyNumberFormat="1" applyFont="1" applyBorder="1" applyAlignment="1">
      <alignment horizontal="center" vertical="center" wrapText="1"/>
    </xf>
    <xf numFmtId="1" fontId="21" fillId="0" borderId="47" xfId="0" applyNumberFormat="1" applyFont="1" applyBorder="1" applyAlignment="1">
      <alignment horizontal="center" vertical="center"/>
    </xf>
    <xf numFmtId="164" fontId="18" fillId="0" borderId="69" xfId="0" applyNumberFormat="1" applyFont="1" applyBorder="1" applyAlignment="1">
      <alignment horizontal="center" vertical="center" wrapText="1"/>
    </xf>
    <xf numFmtId="1" fontId="21" fillId="0" borderId="70" xfId="0" applyNumberFormat="1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/>
    </xf>
    <xf numFmtId="49" fontId="17" fillId="0" borderId="55" xfId="0" applyNumberFormat="1" applyFont="1" applyBorder="1" applyAlignment="1">
      <alignment horizontal="center" vertical="center"/>
    </xf>
    <xf numFmtId="0" fontId="11" fillId="0" borderId="40" xfId="0" applyFont="1" applyBorder="1" applyAlignment="1">
      <alignment horizontal="left" vertical="center"/>
    </xf>
    <xf numFmtId="49" fontId="20" fillId="0" borderId="54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164" fontId="20" fillId="0" borderId="56" xfId="0" applyNumberFormat="1" applyFont="1" applyBorder="1" applyAlignment="1">
      <alignment horizontal="center" vertical="center" wrapText="1"/>
    </xf>
    <xf numFmtId="164" fontId="20" fillId="0" borderId="53" xfId="0" applyNumberFormat="1" applyFont="1" applyBorder="1" applyAlignment="1">
      <alignment horizontal="center" vertical="center" wrapText="1"/>
    </xf>
    <xf numFmtId="164" fontId="20" fillId="0" borderId="46" xfId="0" applyNumberFormat="1" applyFont="1" applyBorder="1" applyAlignment="1">
      <alignment horizontal="center" vertical="center" wrapText="1"/>
    </xf>
    <xf numFmtId="49" fontId="23" fillId="36" borderId="54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" fontId="20" fillId="36" borderId="47" xfId="0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/>
    </xf>
    <xf numFmtId="1" fontId="20" fillId="0" borderId="54" xfId="0" applyNumberFormat="1" applyFont="1" applyFill="1" applyBorder="1" applyAlignment="1">
      <alignment horizontal="center" vertical="center"/>
    </xf>
    <xf numFmtId="1" fontId="20" fillId="0" borderId="44" xfId="0" applyNumberFormat="1" applyFont="1" applyFill="1" applyBorder="1" applyAlignment="1">
      <alignment horizontal="center" vertical="center"/>
    </xf>
    <xf numFmtId="164" fontId="14" fillId="0" borderId="18" xfId="0" applyNumberFormat="1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vertical="center"/>
    </xf>
    <xf numFmtId="49" fontId="20" fillId="0" borderId="57" xfId="0" applyNumberFormat="1" applyFont="1" applyBorder="1" applyAlignment="1">
      <alignment horizontal="center" vertical="center"/>
    </xf>
    <xf numFmtId="49" fontId="24" fillId="0" borderId="57" xfId="0" applyNumberFormat="1" applyFont="1" applyFill="1" applyBorder="1" applyAlignment="1">
      <alignment horizontal="center" vertical="center"/>
    </xf>
    <xf numFmtId="49" fontId="24" fillId="0" borderId="54" xfId="0" applyNumberFormat="1" applyFont="1" applyFill="1" applyBorder="1" applyAlignment="1">
      <alignment horizontal="center" vertical="center"/>
    </xf>
    <xf numFmtId="1" fontId="20" fillId="0" borderId="70" xfId="0" applyNumberFormat="1" applyFont="1" applyBorder="1" applyAlignment="1">
      <alignment horizontal="center" vertical="center"/>
    </xf>
    <xf numFmtId="1" fontId="24" fillId="0" borderId="56" xfId="0" applyNumberFormat="1" applyFont="1" applyBorder="1" applyAlignment="1">
      <alignment horizontal="center" vertical="center" wrapText="1"/>
    </xf>
    <xf numFmtId="1" fontId="24" fillId="0" borderId="53" xfId="0" applyNumberFormat="1" applyFont="1" applyBorder="1" applyAlignment="1">
      <alignment horizontal="center" vertical="center" wrapText="1"/>
    </xf>
    <xf numFmtId="49" fontId="20" fillId="0" borderId="54" xfId="0" applyNumberFormat="1" applyFont="1" applyFill="1" applyBorder="1" applyAlignment="1">
      <alignment horizontal="center" vertical="center"/>
    </xf>
    <xf numFmtId="164" fontId="14" fillId="0" borderId="69" xfId="0" applyNumberFormat="1" applyFont="1" applyBorder="1" applyAlignment="1">
      <alignment horizontal="center" vertical="center" wrapText="1"/>
    </xf>
    <xf numFmtId="1" fontId="18" fillId="0" borderId="70" xfId="0" applyNumberFormat="1" applyFont="1" applyBorder="1" applyAlignment="1">
      <alignment horizontal="center" vertical="center"/>
    </xf>
    <xf numFmtId="0" fontId="1" fillId="37" borderId="31" xfId="0" applyFont="1" applyFill="1" applyBorder="1" applyAlignment="1">
      <alignment horizontal="center" vertical="center"/>
    </xf>
    <xf numFmtId="164" fontId="20" fillId="37" borderId="56" xfId="0" applyNumberFormat="1" applyFont="1" applyFill="1" applyBorder="1" applyAlignment="1">
      <alignment horizontal="center" vertical="center" wrapText="1"/>
    </xf>
    <xf numFmtId="1" fontId="20" fillId="37" borderId="57" xfId="0" applyNumberFormat="1" applyFont="1" applyFill="1" applyBorder="1" applyAlignment="1">
      <alignment horizontal="center" vertical="center"/>
    </xf>
    <xf numFmtId="1" fontId="21" fillId="37" borderId="57" xfId="0" applyNumberFormat="1" applyFont="1" applyFill="1" applyBorder="1" applyAlignment="1">
      <alignment horizontal="center" vertical="center"/>
    </xf>
    <xf numFmtId="164" fontId="20" fillId="0" borderId="53" xfId="0" applyNumberFormat="1" applyFont="1" applyFill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49" fontId="17" fillId="0" borderId="66" xfId="0" applyNumberFormat="1" applyFont="1" applyBorder="1" applyAlignment="1">
      <alignment horizontal="center" vertical="center"/>
    </xf>
    <xf numFmtId="49" fontId="17" fillId="0" borderId="46" xfId="0" applyNumberFormat="1" applyFont="1" applyBorder="1" applyAlignment="1">
      <alignment horizontal="center" vertical="center"/>
    </xf>
    <xf numFmtId="49" fontId="17" fillId="0" borderId="69" xfId="0" applyNumberFormat="1" applyFont="1" applyBorder="1" applyAlignment="1">
      <alignment horizontal="center" vertical="center"/>
    </xf>
    <xf numFmtId="49" fontId="3" fillId="0" borderId="69" xfId="0" applyNumberFormat="1" applyFont="1" applyBorder="1" applyAlignment="1">
      <alignment horizontal="center" vertical="center"/>
    </xf>
    <xf numFmtId="49" fontId="1" fillId="0" borderId="52" xfId="0" applyNumberFormat="1" applyFont="1" applyBorder="1" applyAlignment="1">
      <alignment vertical="center"/>
    </xf>
    <xf numFmtId="49" fontId="1" fillId="0" borderId="0" xfId="0" applyNumberFormat="1" applyFont="1" applyAlignment="1">
      <alignment vertical="center"/>
    </xf>
    <xf numFmtId="164" fontId="20" fillId="0" borderId="56" xfId="0" applyNumberFormat="1" applyFont="1" applyBorder="1" applyAlignment="1">
      <alignment horizontal="center" vertical="center" wrapText="1"/>
    </xf>
    <xf numFmtId="164" fontId="20" fillId="0" borderId="53" xfId="0" applyNumberFormat="1" applyFont="1" applyBorder="1" applyAlignment="1">
      <alignment horizontal="center" vertical="center" wrapText="1"/>
    </xf>
    <xf numFmtId="1" fontId="1" fillId="0" borderId="52" xfId="0" applyNumberFormat="1" applyFont="1" applyBorder="1" applyAlignment="1">
      <alignment vertical="center"/>
    </xf>
    <xf numFmtId="1" fontId="24" fillId="0" borderId="53" xfId="0" applyNumberFormat="1" applyFont="1" applyFill="1" applyBorder="1" applyAlignment="1">
      <alignment horizontal="center" vertical="center" wrapText="1"/>
    </xf>
    <xf numFmtId="0" fontId="15" fillId="0" borderId="75" xfId="0" applyFont="1" applyBorder="1" applyAlignment="1">
      <alignment horizontal="left" vertical="center"/>
    </xf>
    <xf numFmtId="0" fontId="15" fillId="0" borderId="76" xfId="0" applyFont="1" applyBorder="1" applyAlignment="1">
      <alignment horizontal="left" vertical="center"/>
    </xf>
    <xf numFmtId="0" fontId="15" fillId="37" borderId="75" xfId="0" applyFont="1" applyFill="1" applyBorder="1" applyAlignment="1">
      <alignment horizontal="left" vertical="center"/>
    </xf>
    <xf numFmtId="0" fontId="15" fillId="0" borderId="76" xfId="0" applyFont="1" applyBorder="1" applyAlignment="1">
      <alignment horizontal="left" vertical="center" wrapText="1"/>
    </xf>
    <xf numFmtId="0" fontId="15" fillId="0" borderId="77" xfId="0" applyFont="1" applyBorder="1" applyAlignment="1">
      <alignment horizontal="left" vertical="center"/>
    </xf>
    <xf numFmtId="0" fontId="6" fillId="0" borderId="76" xfId="0" applyFont="1" applyBorder="1" applyAlignment="1">
      <alignment horizontal="left" vertical="center" wrapText="1"/>
    </xf>
    <xf numFmtId="0" fontId="15" fillId="0" borderId="78" xfId="0" applyFont="1" applyBorder="1" applyAlignment="1">
      <alignment horizontal="left" vertical="center" wrapText="1"/>
    </xf>
    <xf numFmtId="0" fontId="14" fillId="0" borderId="53" xfId="0" applyFont="1" applyBorder="1" applyAlignment="1">
      <alignment horizontal="center" vertical="center"/>
    </xf>
    <xf numFmtId="1" fontId="14" fillId="0" borderId="58" xfId="0" applyNumberFormat="1" applyFont="1" applyBorder="1" applyAlignment="1">
      <alignment horizontal="center" vertical="center"/>
    </xf>
    <xf numFmtId="1" fontId="14" fillId="0" borderId="57" xfId="0" applyNumberFormat="1" applyFont="1" applyBorder="1" applyAlignment="1">
      <alignment horizontal="center" vertical="center"/>
    </xf>
    <xf numFmtId="1" fontId="14" fillId="0" borderId="55" xfId="0" applyNumberFormat="1" applyFont="1" applyBorder="1" applyAlignment="1">
      <alignment horizontal="center" vertical="center"/>
    </xf>
    <xf numFmtId="1" fontId="14" fillId="0" borderId="54" xfId="0" applyNumberFormat="1" applyFont="1" applyBorder="1" applyAlignment="1">
      <alignment horizontal="center" vertical="center"/>
    </xf>
    <xf numFmtId="0" fontId="14" fillId="0" borderId="54" xfId="0" applyFont="1" applyBorder="1" applyAlignment="1">
      <alignment horizontal="center" vertical="center"/>
    </xf>
    <xf numFmtId="0" fontId="14" fillId="0" borderId="79" xfId="0" applyFont="1" applyBorder="1" applyAlignment="1">
      <alignment horizontal="center" vertical="center"/>
    </xf>
    <xf numFmtId="1" fontId="14" fillId="0" borderId="51" xfId="0" applyNumberFormat="1" applyFont="1" applyBorder="1" applyAlignment="1">
      <alignment horizontal="center" vertical="center"/>
    </xf>
    <xf numFmtId="1" fontId="14" fillId="0" borderId="47" xfId="0" applyNumberFormat="1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0" fontId="14" fillId="0" borderId="80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1" fontId="14" fillId="37" borderId="58" xfId="0" applyNumberFormat="1" applyFont="1" applyFill="1" applyBorder="1" applyAlignment="1">
      <alignment horizontal="center" vertical="center"/>
    </xf>
    <xf numFmtId="1" fontId="14" fillId="37" borderId="57" xfId="0" applyNumberFormat="1" applyFont="1" applyFill="1" applyBorder="1" applyAlignment="1">
      <alignment horizontal="center" vertical="center"/>
    </xf>
    <xf numFmtId="0" fontId="14" fillId="0" borderId="55" xfId="0" applyFont="1" applyFill="1" applyBorder="1" applyAlignment="1">
      <alignment horizontal="center" vertical="center"/>
    </xf>
    <xf numFmtId="0" fontId="14" fillId="0" borderId="54" xfId="0" applyFont="1" applyFill="1" applyBorder="1" applyAlignment="1">
      <alignment horizontal="center" vertical="center"/>
    </xf>
    <xf numFmtId="0" fontId="13" fillId="0" borderId="32" xfId="0" applyFont="1" applyBorder="1" applyAlignment="1">
      <alignment horizontal="left" vertical="center"/>
    </xf>
    <xf numFmtId="0" fontId="14" fillId="0" borderId="75" xfId="0" applyFont="1" applyBorder="1" applyAlignment="1">
      <alignment horizontal="left" vertical="center"/>
    </xf>
    <xf numFmtId="0" fontId="14" fillId="0" borderId="76" xfId="0" applyFont="1" applyBorder="1" applyAlignment="1">
      <alignment horizontal="left" vertical="center"/>
    </xf>
    <xf numFmtId="0" fontId="14" fillId="0" borderId="61" xfId="0" applyFont="1" applyBorder="1" applyAlignment="1">
      <alignment horizontal="left" vertical="center"/>
    </xf>
    <xf numFmtId="0" fontId="14" fillId="0" borderId="45" xfId="0" applyFont="1" applyBorder="1" applyAlignment="1">
      <alignment horizontal="left" vertical="center"/>
    </xf>
    <xf numFmtId="0" fontId="13" fillId="0" borderId="40" xfId="0" applyFont="1" applyBorder="1" applyAlignment="1">
      <alignment horizontal="left" vertical="center"/>
    </xf>
    <xf numFmtId="0" fontId="6" fillId="0" borderId="2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164" fontId="25" fillId="0" borderId="66" xfId="0" applyNumberFormat="1" applyFont="1" applyBorder="1" applyAlignment="1">
      <alignment horizontal="center" vertical="center"/>
    </xf>
    <xf numFmtId="164" fontId="14" fillId="37" borderId="57" xfId="0" applyNumberFormat="1" applyFont="1" applyFill="1" applyBorder="1" applyAlignment="1">
      <alignment horizontal="center" vertical="center"/>
    </xf>
    <xf numFmtId="164" fontId="14" fillId="0" borderId="54" xfId="0" applyNumberFormat="1" applyFont="1" applyBorder="1" applyAlignment="1">
      <alignment horizontal="center" vertical="center"/>
    </xf>
    <xf numFmtId="49" fontId="20" fillId="36" borderId="54" xfId="0" applyNumberFormat="1" applyFont="1" applyFill="1" applyBorder="1" applyAlignment="1">
      <alignment horizontal="center" vertical="center"/>
    </xf>
    <xf numFmtId="49" fontId="17" fillId="0" borderId="51" xfId="0" applyNumberFormat="1" applyFont="1" applyBorder="1" applyAlignment="1">
      <alignment horizontal="center" vertical="center"/>
    </xf>
    <xf numFmtId="49" fontId="24" fillId="0" borderId="70" xfId="0" applyNumberFormat="1" applyFont="1" applyFill="1" applyBorder="1" applyAlignment="1">
      <alignment horizontal="center" vertical="center"/>
    </xf>
    <xf numFmtId="49" fontId="20" fillId="0" borderId="47" xfId="0" applyNumberFormat="1" applyFont="1" applyFill="1" applyBorder="1" applyAlignment="1">
      <alignment horizontal="center" vertical="center"/>
    </xf>
    <xf numFmtId="0" fontId="15" fillId="0" borderId="75" xfId="0" applyFont="1" applyFill="1" applyBorder="1" applyAlignment="1">
      <alignment horizontal="left" vertical="center"/>
    </xf>
    <xf numFmtId="0" fontId="17" fillId="0" borderId="58" xfId="0" applyFont="1" applyFill="1" applyBorder="1" applyAlignment="1">
      <alignment horizontal="center" vertical="center"/>
    </xf>
    <xf numFmtId="0" fontId="17" fillId="0" borderId="57" xfId="0" applyFont="1" applyFill="1" applyBorder="1" applyAlignment="1">
      <alignment horizontal="center" vertical="center"/>
    </xf>
    <xf numFmtId="49" fontId="17" fillId="0" borderId="56" xfId="0" applyNumberFormat="1" applyFont="1" applyFill="1" applyBorder="1" applyAlignment="1">
      <alignment horizontal="center" vertical="center"/>
    </xf>
    <xf numFmtId="0" fontId="17" fillId="0" borderId="56" xfId="0" applyFont="1" applyFill="1" applyBorder="1" applyAlignment="1">
      <alignment horizontal="center" vertical="center"/>
    </xf>
    <xf numFmtId="0" fontId="17" fillId="0" borderId="56" xfId="0" applyFont="1" applyFill="1" applyBorder="1" applyAlignment="1">
      <alignment horizontal="center" vertical="center" wrapText="1"/>
    </xf>
    <xf numFmtId="49" fontId="17" fillId="0" borderId="58" xfId="0" applyNumberFormat="1" applyFont="1" applyFill="1" applyBorder="1" applyAlignment="1">
      <alignment horizontal="center" vertical="center"/>
    </xf>
    <xf numFmtId="0" fontId="17" fillId="0" borderId="67" xfId="0" applyFont="1" applyFill="1" applyBorder="1" applyAlignment="1">
      <alignment horizontal="center" vertical="center"/>
    </xf>
    <xf numFmtId="164" fontId="14" fillId="0" borderId="56" xfId="0" applyNumberFormat="1" applyFont="1" applyFill="1" applyBorder="1" applyAlignment="1">
      <alignment horizontal="center" vertical="center" wrapText="1"/>
    </xf>
    <xf numFmtId="49" fontId="20" fillId="0" borderId="57" xfId="0" applyNumberFormat="1" applyFont="1" applyFill="1" applyBorder="1" applyAlignment="1">
      <alignment horizontal="center" vertical="center"/>
    </xf>
    <xf numFmtId="164" fontId="14" fillId="0" borderId="53" xfId="0" applyNumberFormat="1" applyFont="1" applyFill="1" applyBorder="1" applyAlignment="1">
      <alignment horizontal="center" vertical="center" wrapText="1"/>
    </xf>
    <xf numFmtId="1" fontId="24" fillId="0" borderId="43" xfId="0" applyNumberFormat="1" applyFont="1" applyBorder="1" applyAlignment="1">
      <alignment horizontal="center" vertical="center" wrapText="1"/>
    </xf>
    <xf numFmtId="0" fontId="15" fillId="0" borderId="75" xfId="0" applyFont="1" applyBorder="1" applyAlignment="1">
      <alignment horizontal="left" vertical="center" wrapText="1"/>
    </xf>
    <xf numFmtId="1" fontId="24" fillId="0" borderId="56" xfId="0" applyNumberFormat="1" applyFont="1" applyFill="1" applyBorder="1" applyAlignment="1">
      <alignment horizontal="center" vertical="center" wrapText="1"/>
    </xf>
    <xf numFmtId="0" fontId="15" fillId="0" borderId="76" xfId="0" applyFont="1" applyFill="1" applyBorder="1" applyAlignment="1">
      <alignment horizontal="left" vertical="center"/>
    </xf>
    <xf numFmtId="1" fontId="24" fillId="0" borderId="57" xfId="0" applyNumberFormat="1" applyFont="1" applyFill="1" applyBorder="1" applyAlignment="1">
      <alignment horizontal="center" vertical="center"/>
    </xf>
    <xf numFmtId="1" fontId="24" fillId="0" borderId="54" xfId="0" applyNumberFormat="1" applyFont="1" applyFill="1" applyBorder="1" applyAlignment="1">
      <alignment horizontal="center" vertical="center"/>
    </xf>
    <xf numFmtId="2" fontId="20" fillId="0" borderId="57" xfId="0" applyNumberFormat="1" applyFont="1" applyBorder="1" applyAlignment="1">
      <alignment horizontal="center" vertical="center"/>
    </xf>
    <xf numFmtId="2" fontId="20" fillId="0" borderId="54" xfId="0" applyNumberFormat="1" applyFont="1" applyBorder="1" applyAlignment="1">
      <alignment horizontal="center" vertical="center"/>
    </xf>
    <xf numFmtId="2" fontId="20" fillId="0" borderId="44" xfId="0" applyNumberFormat="1" applyFont="1" applyBorder="1" applyAlignment="1">
      <alignment horizontal="center" vertical="center"/>
    </xf>
    <xf numFmtId="1" fontId="24" fillId="0" borderId="44" xfId="0" applyNumberFormat="1" applyFont="1" applyFill="1" applyBorder="1" applyAlignment="1">
      <alignment horizontal="center" vertical="center"/>
    </xf>
    <xf numFmtId="1" fontId="24" fillId="0" borderId="47" xfId="0" applyNumberFormat="1" applyFont="1" applyFill="1" applyBorder="1" applyAlignment="1">
      <alignment horizontal="center" vertical="center"/>
    </xf>
    <xf numFmtId="0" fontId="15" fillId="0" borderId="77" xfId="0" applyFont="1" applyBorder="1" applyAlignment="1">
      <alignment horizontal="left" vertical="center" wrapText="1"/>
    </xf>
    <xf numFmtId="0" fontId="1" fillId="0" borderId="45" xfId="0" applyFont="1" applyBorder="1" applyAlignment="1">
      <alignment horizontal="center" vertical="center"/>
    </xf>
    <xf numFmtId="164" fontId="14" fillId="0" borderId="53" xfId="0" applyNumberFormat="1" applyFont="1" applyFill="1" applyBorder="1" applyAlignment="1">
      <alignment horizontal="center" vertical="center" wrapText="1"/>
    </xf>
    <xf numFmtId="2" fontId="20" fillId="0" borderId="54" xfId="0" applyNumberFormat="1" applyFont="1" applyFill="1" applyBorder="1" applyAlignment="1">
      <alignment horizontal="center" vertical="center"/>
    </xf>
    <xf numFmtId="0" fontId="15" fillId="0" borderId="76" xfId="0" applyFont="1" applyFill="1" applyBorder="1" applyAlignment="1">
      <alignment horizontal="left" vertical="center" wrapText="1"/>
    </xf>
    <xf numFmtId="0" fontId="6" fillId="0" borderId="78" xfId="0" applyFont="1" applyBorder="1" applyAlignment="1">
      <alignment horizontal="left" vertical="center" wrapText="1"/>
    </xf>
    <xf numFmtId="49" fontId="6" fillId="0" borderId="56" xfId="0" applyNumberFormat="1" applyFont="1" applyBorder="1" applyAlignment="1">
      <alignment horizontal="center" vertical="center"/>
    </xf>
    <xf numFmtId="49" fontId="6" fillId="0" borderId="53" xfId="0" applyNumberFormat="1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 wrapText="1"/>
    </xf>
    <xf numFmtId="49" fontId="6" fillId="0" borderId="53" xfId="0" applyNumberFormat="1" applyFont="1" applyBorder="1" applyAlignment="1">
      <alignment horizontal="center" vertical="center" wrapText="1"/>
    </xf>
    <xf numFmtId="0" fontId="6" fillId="0" borderId="67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6" fillId="0" borderId="81" xfId="0" applyFont="1" applyBorder="1" applyAlignment="1">
      <alignment horizontal="center" vertical="center"/>
    </xf>
    <xf numFmtId="1" fontId="6" fillId="0" borderId="60" xfId="0" applyNumberFormat="1" applyFont="1" applyBorder="1" applyAlignment="1">
      <alignment horizontal="center" vertical="center"/>
    </xf>
    <xf numFmtId="1" fontId="6" fillId="0" borderId="49" xfId="0" applyNumberFormat="1" applyFont="1" applyBorder="1" applyAlignment="1">
      <alignment horizontal="center" vertical="center"/>
    </xf>
    <xf numFmtId="49" fontId="6" fillId="0" borderId="59" xfId="0" applyNumberFormat="1" applyFont="1" applyBorder="1" applyAlignment="1">
      <alignment horizontal="center" vertical="center"/>
    </xf>
    <xf numFmtId="49" fontId="6" fillId="0" borderId="66" xfId="0" applyNumberFormat="1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49" fontId="6" fillId="0" borderId="56" xfId="0" applyNumberFormat="1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6" fillId="0" borderId="68" xfId="0" applyFont="1" applyFill="1" applyBorder="1" applyAlignment="1">
      <alignment horizontal="center" vertical="center"/>
    </xf>
    <xf numFmtId="49" fontId="6" fillId="0" borderId="55" xfId="0" applyNumberFormat="1" applyFont="1" applyBorder="1" applyAlignment="1">
      <alignment horizontal="center" vertical="center"/>
    </xf>
    <xf numFmtId="0" fontId="6" fillId="0" borderId="55" xfId="0" applyFont="1" applyFill="1" applyBorder="1" applyAlignment="1">
      <alignment horizontal="center" vertical="center"/>
    </xf>
    <xf numFmtId="49" fontId="6" fillId="0" borderId="53" xfId="0" applyNumberFormat="1" applyFont="1" applyFill="1" applyBorder="1" applyAlignment="1">
      <alignment horizontal="center" vertical="center"/>
    </xf>
    <xf numFmtId="49" fontId="6" fillId="0" borderId="53" xfId="0" applyNumberFormat="1" applyFont="1" applyFill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/>
    </xf>
    <xf numFmtId="49" fontId="6" fillId="0" borderId="51" xfId="0" applyNumberFormat="1" applyFont="1" applyBorder="1" applyAlignment="1">
      <alignment horizontal="center" vertical="center"/>
    </xf>
    <xf numFmtId="0" fontId="6" fillId="0" borderId="74" xfId="0" applyFont="1" applyBorder="1" applyAlignment="1">
      <alignment horizontal="center" vertical="center"/>
    </xf>
    <xf numFmtId="49" fontId="6" fillId="0" borderId="52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49" fontId="6" fillId="0" borderId="0" xfId="0" applyNumberFormat="1" applyFont="1" applyAlignment="1">
      <alignment vertical="center"/>
    </xf>
    <xf numFmtId="0" fontId="1" fillId="0" borderId="82" xfId="0" applyFont="1" applyBorder="1" applyAlignment="1">
      <alignment vertical="center"/>
    </xf>
    <xf numFmtId="164" fontId="6" fillId="0" borderId="57" xfId="0" applyNumberFormat="1" applyFont="1" applyBorder="1" applyAlignment="1">
      <alignment horizontal="center" vertical="center"/>
    </xf>
    <xf numFmtId="164" fontId="6" fillId="0" borderId="54" xfId="0" applyNumberFormat="1" applyFont="1" applyBorder="1" applyAlignment="1">
      <alignment horizontal="center" vertical="center"/>
    </xf>
    <xf numFmtId="164" fontId="6" fillId="0" borderId="44" xfId="0" applyNumberFormat="1" applyFont="1" applyBorder="1" applyAlignment="1">
      <alignment horizontal="center" vertical="center"/>
    </xf>
    <xf numFmtId="164" fontId="6" fillId="0" borderId="54" xfId="0" applyNumberFormat="1" applyFont="1" applyFill="1" applyBorder="1" applyAlignment="1">
      <alignment horizontal="center" vertical="center"/>
    </xf>
    <xf numFmtId="17" fontId="6" fillId="0" borderId="53" xfId="0" applyNumberFormat="1" applyFont="1" applyBorder="1" applyAlignment="1">
      <alignment horizontal="center" vertical="center"/>
    </xf>
    <xf numFmtId="17" fontId="6" fillId="0" borderId="56" xfId="0" applyNumberFormat="1" applyFont="1" applyBorder="1" applyAlignment="1">
      <alignment horizontal="center" vertical="center"/>
    </xf>
    <xf numFmtId="164" fontId="14" fillId="0" borderId="56" xfId="0" applyNumberFormat="1" applyFont="1" applyFill="1" applyBorder="1" applyAlignment="1">
      <alignment horizontal="center" vertical="center" wrapText="1"/>
    </xf>
    <xf numFmtId="2" fontId="20" fillId="0" borderId="57" xfId="0" applyNumberFormat="1" applyFont="1" applyFill="1" applyBorder="1" applyAlignment="1">
      <alignment horizontal="center" vertical="center"/>
    </xf>
    <xf numFmtId="0" fontId="15" fillId="0" borderId="78" xfId="0" applyFont="1" applyFill="1" applyBorder="1" applyAlignment="1">
      <alignment horizontal="left" vertical="center" wrapText="1"/>
    </xf>
    <xf numFmtId="1" fontId="6" fillId="0" borderId="51" xfId="0" applyNumberFormat="1" applyFont="1" applyFill="1" applyBorder="1" applyAlignment="1">
      <alignment horizontal="center" vertical="center"/>
    </xf>
    <xf numFmtId="1" fontId="6" fillId="0" borderId="47" xfId="0" applyNumberFormat="1" applyFont="1" applyFill="1" applyBorder="1" applyAlignment="1">
      <alignment horizontal="center" vertical="center"/>
    </xf>
    <xf numFmtId="164" fontId="6" fillId="0" borderId="47" xfId="0" applyNumberFormat="1" applyFont="1" applyFill="1" applyBorder="1" applyAlignment="1">
      <alignment horizontal="center" vertical="center"/>
    </xf>
    <xf numFmtId="164" fontId="14" fillId="0" borderId="46" xfId="0" applyNumberFormat="1" applyFont="1" applyFill="1" applyBorder="1" applyAlignment="1">
      <alignment horizontal="center" vertical="center" wrapText="1"/>
    </xf>
    <xf numFmtId="2" fontId="20" fillId="0" borderId="47" xfId="0" applyNumberFormat="1" applyFont="1" applyFill="1" applyBorder="1" applyAlignment="1">
      <alignment horizontal="center" vertical="center"/>
    </xf>
    <xf numFmtId="1" fontId="24" fillId="0" borderId="46" xfId="0" applyNumberFormat="1" applyFont="1" applyFill="1" applyBorder="1" applyAlignment="1">
      <alignment horizontal="center" vertical="center" wrapText="1"/>
    </xf>
    <xf numFmtId="0" fontId="2" fillId="0" borderId="83" xfId="0" applyFont="1" applyBorder="1" applyAlignment="1">
      <alignment horizontal="center" vertical="center" wrapText="1"/>
    </xf>
    <xf numFmtId="0" fontId="2" fillId="0" borderId="84" xfId="0" applyFont="1" applyBorder="1" applyAlignment="1">
      <alignment horizontal="center" vertical="center" wrapText="1"/>
    </xf>
    <xf numFmtId="0" fontId="1" fillId="0" borderId="61" xfId="0" applyFont="1" applyFill="1" applyBorder="1" applyAlignment="1">
      <alignment horizontal="center" vertical="center"/>
    </xf>
    <xf numFmtId="0" fontId="15" fillId="0" borderId="85" xfId="0" applyFont="1" applyFill="1" applyBorder="1" applyAlignment="1">
      <alignment horizontal="left" vertical="center"/>
    </xf>
    <xf numFmtId="0" fontId="6" fillId="0" borderId="71" xfId="0" applyFont="1" applyFill="1" applyBorder="1" applyAlignment="1">
      <alignment horizontal="center" vertical="center"/>
    </xf>
    <xf numFmtId="0" fontId="6" fillId="0" borderId="70" xfId="0" applyFont="1" applyFill="1" applyBorder="1" applyAlignment="1">
      <alignment horizontal="center" vertical="center"/>
    </xf>
    <xf numFmtId="49" fontId="6" fillId="0" borderId="69" xfId="0" applyNumberFormat="1" applyFont="1" applyFill="1" applyBorder="1" applyAlignment="1">
      <alignment horizontal="center" vertical="center"/>
    </xf>
    <xf numFmtId="0" fontId="6" fillId="0" borderId="69" xfId="0" applyFont="1" applyFill="1" applyBorder="1" applyAlignment="1">
      <alignment horizontal="center" vertical="center"/>
    </xf>
    <xf numFmtId="49" fontId="6" fillId="0" borderId="69" xfId="0" applyNumberFormat="1" applyFont="1" applyFill="1" applyBorder="1" applyAlignment="1">
      <alignment horizontal="center" vertical="center" wrapText="1"/>
    </xf>
    <xf numFmtId="0" fontId="15" fillId="37" borderId="76" xfId="0" applyFont="1" applyFill="1" applyBorder="1" applyAlignment="1">
      <alignment horizontal="left" vertical="center" wrapText="1"/>
    </xf>
    <xf numFmtId="1" fontId="6" fillId="37" borderId="55" xfId="0" applyNumberFormat="1" applyFont="1" applyFill="1" applyBorder="1" applyAlignment="1">
      <alignment horizontal="center" vertical="center"/>
    </xf>
    <xf numFmtId="1" fontId="6" fillId="37" borderId="54" xfId="0" applyNumberFormat="1" applyFont="1" applyFill="1" applyBorder="1" applyAlignment="1">
      <alignment horizontal="center" vertical="center"/>
    </xf>
    <xf numFmtId="164" fontId="6" fillId="37" borderId="54" xfId="0" applyNumberFormat="1" applyFont="1" applyFill="1" applyBorder="1" applyAlignment="1">
      <alignment horizontal="center" vertical="center"/>
    </xf>
    <xf numFmtId="164" fontId="14" fillId="37" borderId="53" xfId="0" applyNumberFormat="1" applyFont="1" applyFill="1" applyBorder="1" applyAlignment="1">
      <alignment horizontal="center" vertical="center" wrapText="1"/>
    </xf>
    <xf numFmtId="2" fontId="20" fillId="37" borderId="54" xfId="0" applyNumberFormat="1" applyFont="1" applyFill="1" applyBorder="1" applyAlignment="1">
      <alignment horizontal="center" vertical="center"/>
    </xf>
    <xf numFmtId="1" fontId="24" fillId="37" borderId="53" xfId="0" applyNumberFormat="1" applyFont="1" applyFill="1" applyBorder="1" applyAlignment="1">
      <alignment horizontal="center" vertical="center" wrapText="1"/>
    </xf>
    <xf numFmtId="1" fontId="24" fillId="37" borderId="54" xfId="0" applyNumberFormat="1" applyFont="1" applyFill="1" applyBorder="1" applyAlignment="1">
      <alignment horizontal="center" vertical="center"/>
    </xf>
    <xf numFmtId="0" fontId="25" fillId="0" borderId="76" xfId="0" applyFont="1" applyBorder="1" applyAlignment="1">
      <alignment vertical="center"/>
    </xf>
    <xf numFmtId="0" fontId="1" fillId="0" borderId="55" xfId="0" applyFont="1" applyBorder="1" applyAlignment="1">
      <alignment vertical="center"/>
    </xf>
    <xf numFmtId="0" fontId="6" fillId="0" borderId="55" xfId="0" applyFont="1" applyBorder="1" applyAlignment="1">
      <alignment vertical="center"/>
    </xf>
    <xf numFmtId="0" fontId="1" fillId="0" borderId="54" xfId="0" applyFont="1" applyBorder="1" applyAlignment="1">
      <alignment vertical="center"/>
    </xf>
    <xf numFmtId="0" fontId="6" fillId="0" borderId="54" xfId="0" applyFont="1" applyBorder="1" applyAlignment="1">
      <alignment vertical="center"/>
    </xf>
    <xf numFmtId="0" fontId="1" fillId="0" borderId="53" xfId="0" applyFont="1" applyBorder="1" applyAlignment="1">
      <alignment vertical="center"/>
    </xf>
    <xf numFmtId="49" fontId="6" fillId="0" borderId="53" xfId="0" applyNumberFormat="1" applyFont="1" applyBorder="1" applyAlignment="1">
      <alignment vertical="center"/>
    </xf>
    <xf numFmtId="49" fontId="1" fillId="0" borderId="53" xfId="0" applyNumberFormat="1" applyFont="1" applyBorder="1" applyAlignment="1">
      <alignment vertical="center"/>
    </xf>
    <xf numFmtId="0" fontId="6" fillId="0" borderId="53" xfId="0" applyFont="1" applyBorder="1" applyAlignment="1">
      <alignment vertical="center"/>
    </xf>
    <xf numFmtId="0" fontId="1" fillId="0" borderId="68" xfId="0" applyFont="1" applyBorder="1" applyAlignment="1">
      <alignment vertical="center"/>
    </xf>
    <xf numFmtId="0" fontId="6" fillId="0" borderId="68" xfId="0" applyFont="1" applyBorder="1" applyAlignment="1">
      <alignment vertical="center"/>
    </xf>
    <xf numFmtId="0" fontId="1" fillId="0" borderId="54" xfId="0" applyFont="1" applyFill="1" applyBorder="1" applyAlignment="1">
      <alignment vertical="center"/>
    </xf>
    <xf numFmtId="49" fontId="20" fillId="0" borderId="47" xfId="0" applyNumberFormat="1" applyFont="1" applyBorder="1" applyAlignment="1">
      <alignment horizontal="center" vertical="center"/>
    </xf>
    <xf numFmtId="0" fontId="1" fillId="0" borderId="51" xfId="0" applyFont="1" applyBorder="1" applyAlignment="1">
      <alignment vertical="center"/>
    </xf>
    <xf numFmtId="0" fontId="1" fillId="0" borderId="47" xfId="0" applyFont="1" applyBorder="1" applyAlignment="1">
      <alignment vertical="center"/>
    </xf>
    <xf numFmtId="0" fontId="1" fillId="0" borderId="46" xfId="0" applyFont="1" applyBorder="1" applyAlignment="1">
      <alignment vertical="center"/>
    </xf>
    <xf numFmtId="49" fontId="1" fillId="0" borderId="46" xfId="0" applyNumberFormat="1" applyFont="1" applyBorder="1" applyAlignment="1">
      <alignment vertical="center"/>
    </xf>
    <xf numFmtId="164" fontId="14" fillId="0" borderId="46" xfId="0" applyNumberFormat="1" applyFont="1" applyBorder="1" applyAlignment="1">
      <alignment horizontal="center" vertical="center" wrapText="1"/>
    </xf>
    <xf numFmtId="49" fontId="24" fillId="0" borderId="47" xfId="0" applyNumberFormat="1" applyFont="1" applyFill="1" applyBorder="1" applyAlignment="1">
      <alignment horizontal="center" vertical="center"/>
    </xf>
    <xf numFmtId="49" fontId="6" fillId="0" borderId="37" xfId="0" applyNumberFormat="1" applyFont="1" applyBorder="1" applyAlignment="1">
      <alignment horizontal="center" vertical="center"/>
    </xf>
    <xf numFmtId="164" fontId="15" fillId="0" borderId="37" xfId="0" applyNumberFormat="1" applyFont="1" applyBorder="1" applyAlignment="1">
      <alignment horizontal="center" vertical="center" wrapText="1"/>
    </xf>
    <xf numFmtId="164" fontId="25" fillId="0" borderId="37" xfId="0" applyNumberFormat="1" applyFont="1" applyBorder="1" applyAlignment="1">
      <alignment horizontal="center" vertical="center"/>
    </xf>
    <xf numFmtId="164" fontId="14" fillId="0" borderId="37" xfId="0" applyNumberFormat="1" applyFont="1" applyBorder="1" applyAlignment="1">
      <alignment horizontal="center" vertical="center"/>
    </xf>
    <xf numFmtId="0" fontId="13" fillId="0" borderId="40" xfId="0" applyFont="1" applyBorder="1" applyAlignment="1">
      <alignment horizontal="left" vertical="center"/>
    </xf>
    <xf numFmtId="164" fontId="14" fillId="0" borderId="38" xfId="0" applyNumberFormat="1" applyFont="1" applyFill="1" applyBorder="1" applyAlignment="1">
      <alignment horizontal="center" vertical="center"/>
    </xf>
    <xf numFmtId="0" fontId="25" fillId="0" borderId="76" xfId="0" applyFont="1" applyBorder="1" applyAlignment="1">
      <alignment horizontal="left" vertical="center" wrapText="1"/>
    </xf>
    <xf numFmtId="0" fontId="25" fillId="0" borderId="76" xfId="0" applyFont="1" applyBorder="1" applyAlignment="1">
      <alignment horizontal="left" vertical="center"/>
    </xf>
    <xf numFmtId="0" fontId="6" fillId="0" borderId="71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49" fontId="6" fillId="0" borderId="69" xfId="0" applyNumberFormat="1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49" fontId="20" fillId="0" borderId="70" xfId="0" applyNumberFormat="1" applyFont="1" applyBorder="1" applyAlignment="1">
      <alignment horizontal="center" vertical="center"/>
    </xf>
    <xf numFmtId="1" fontId="24" fillId="0" borderId="69" xfId="0" applyNumberFormat="1" applyFont="1" applyFill="1" applyBorder="1" applyAlignment="1">
      <alignment horizontal="center" vertical="center" wrapText="1"/>
    </xf>
    <xf numFmtId="0" fontId="6" fillId="0" borderId="86" xfId="0" applyFont="1" applyBorder="1" applyAlignment="1">
      <alignment horizontal="center" vertical="center"/>
    </xf>
    <xf numFmtId="0" fontId="1" fillId="0" borderId="81" xfId="0" applyFont="1" applyBorder="1" applyAlignment="1">
      <alignment vertical="center"/>
    </xf>
    <xf numFmtId="0" fontId="25" fillId="0" borderId="87" xfId="0" applyFont="1" applyBorder="1" applyAlignment="1">
      <alignment horizontal="left" vertical="center"/>
    </xf>
    <xf numFmtId="0" fontId="1" fillId="0" borderId="88" xfId="0" applyFont="1" applyBorder="1" applyAlignment="1">
      <alignment vertical="center"/>
    </xf>
    <xf numFmtId="0" fontId="14" fillId="0" borderId="76" xfId="0" applyFont="1" applyBorder="1" applyAlignment="1">
      <alignment horizontal="left" vertical="center" wrapText="1"/>
    </xf>
    <xf numFmtId="0" fontId="1" fillId="0" borderId="89" xfId="0" applyFont="1" applyBorder="1" applyAlignment="1">
      <alignment horizontal="center" vertical="center"/>
    </xf>
    <xf numFmtId="0" fontId="15" fillId="0" borderId="85" xfId="0" applyFont="1" applyBorder="1" applyAlignment="1">
      <alignment horizontal="left" vertical="center" wrapText="1"/>
    </xf>
    <xf numFmtId="49" fontId="6" fillId="0" borderId="69" xfId="0" applyNumberFormat="1" applyFont="1" applyBorder="1" applyAlignment="1">
      <alignment horizontal="center" vertical="center" wrapText="1"/>
    </xf>
    <xf numFmtId="0" fontId="25" fillId="0" borderId="78" xfId="0" applyFont="1" applyBorder="1" applyAlignment="1">
      <alignment horizontal="left" vertical="center"/>
    </xf>
    <xf numFmtId="0" fontId="6" fillId="0" borderId="90" xfId="0" applyFont="1" applyBorder="1" applyAlignment="1">
      <alignment horizontal="center" vertical="center"/>
    </xf>
    <xf numFmtId="0" fontId="1" fillId="0" borderId="32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49" fontId="6" fillId="0" borderId="54" xfId="0" applyNumberFormat="1" applyFont="1" applyBorder="1" applyAlignment="1">
      <alignment horizontal="center" vertical="center"/>
    </xf>
    <xf numFmtId="49" fontId="1" fillId="0" borderId="54" xfId="0" applyNumberFormat="1" applyFont="1" applyBorder="1" applyAlignment="1">
      <alignment vertical="center"/>
    </xf>
    <xf numFmtId="49" fontId="6" fillId="0" borderId="54" xfId="0" applyNumberFormat="1" applyFont="1" applyBorder="1" applyAlignment="1">
      <alignment vertical="center"/>
    </xf>
    <xf numFmtId="49" fontId="6" fillId="0" borderId="49" xfId="0" applyNumberFormat="1" applyFont="1" applyBorder="1" applyAlignment="1">
      <alignment horizontal="center" vertical="center"/>
    </xf>
    <xf numFmtId="49" fontId="6" fillId="0" borderId="57" xfId="0" applyNumberFormat="1" applyFont="1" applyBorder="1" applyAlignment="1">
      <alignment horizontal="center" vertical="center"/>
    </xf>
    <xf numFmtId="49" fontId="6" fillId="0" borderId="54" xfId="0" applyNumberFormat="1" applyFont="1" applyFill="1" applyBorder="1" applyAlignment="1">
      <alignment horizontal="center" vertical="center"/>
    </xf>
    <xf numFmtId="49" fontId="1" fillId="0" borderId="47" xfId="0" applyNumberFormat="1" applyFont="1" applyBorder="1" applyAlignment="1">
      <alignment vertical="center"/>
    </xf>
    <xf numFmtId="49" fontId="6" fillId="0" borderId="47" xfId="0" applyNumberFormat="1" applyFont="1" applyBorder="1" applyAlignment="1">
      <alignment horizontal="center" vertical="center"/>
    </xf>
    <xf numFmtId="49" fontId="24" fillId="0" borderId="56" xfId="0" applyNumberFormat="1" applyFont="1" applyBorder="1" applyAlignment="1">
      <alignment horizontal="center" vertical="center" wrapText="1"/>
    </xf>
    <xf numFmtId="49" fontId="24" fillId="0" borderId="53" xfId="0" applyNumberFormat="1" applyFont="1" applyBorder="1" applyAlignment="1">
      <alignment horizontal="center" vertical="center" wrapText="1"/>
    </xf>
    <xf numFmtId="0" fontId="25" fillId="0" borderId="75" xfId="0" applyFont="1" applyBorder="1" applyAlignment="1">
      <alignment horizontal="left" vertical="center"/>
    </xf>
    <xf numFmtId="0" fontId="1" fillId="0" borderId="79" xfId="0" applyFont="1" applyBorder="1" applyAlignment="1">
      <alignment horizontal="center" vertical="center"/>
    </xf>
    <xf numFmtId="49" fontId="1" fillId="0" borderId="69" xfId="0" applyNumberFormat="1" applyFont="1" applyBorder="1" applyAlignment="1">
      <alignment vertical="center"/>
    </xf>
    <xf numFmtId="0" fontId="1" fillId="0" borderId="70" xfId="0" applyFont="1" applyBorder="1" applyAlignment="1">
      <alignment vertical="center"/>
    </xf>
    <xf numFmtId="0" fontId="25" fillId="0" borderId="85" xfId="0" applyFont="1" applyBorder="1" applyAlignment="1">
      <alignment horizontal="left" vertical="center" wrapText="1"/>
    </xf>
    <xf numFmtId="49" fontId="6" fillId="0" borderId="70" xfId="0" applyNumberFormat="1" applyFont="1" applyBorder="1" applyAlignment="1">
      <alignment horizontal="center" vertical="center"/>
    </xf>
    <xf numFmtId="17" fontId="6" fillId="0" borderId="69" xfId="0" applyNumberFormat="1" applyFont="1" applyBorder="1" applyAlignment="1">
      <alignment horizontal="center" vertical="center"/>
    </xf>
    <xf numFmtId="0" fontId="1" fillId="0" borderId="69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82" xfId="0" applyFont="1" applyBorder="1" applyAlignment="1">
      <alignment horizontal="center" vertical="center"/>
    </xf>
    <xf numFmtId="0" fontId="1" fillId="0" borderId="62" xfId="0" applyFont="1" applyBorder="1" applyAlignment="1">
      <alignment vertical="center"/>
    </xf>
    <xf numFmtId="1" fontId="6" fillId="0" borderId="53" xfId="0" applyNumberFormat="1" applyFont="1" applyBorder="1" applyAlignment="1">
      <alignment horizontal="center" vertical="center"/>
    </xf>
    <xf numFmtId="0" fontId="25" fillId="0" borderId="78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49" fontId="25" fillId="0" borderId="0" xfId="0" applyNumberFormat="1" applyFont="1" applyAlignment="1">
      <alignment vertical="center"/>
    </xf>
    <xf numFmtId="0" fontId="25" fillId="0" borderId="0" xfId="0" applyFont="1" applyFill="1" applyAlignment="1">
      <alignment vertical="center"/>
    </xf>
    <xf numFmtId="0" fontId="6" fillId="0" borderId="47" xfId="0" applyFont="1" applyBorder="1" applyAlignment="1">
      <alignment vertical="center"/>
    </xf>
    <xf numFmtId="0" fontId="6" fillId="0" borderId="46" xfId="0" applyFont="1" applyBorder="1" applyAlignment="1">
      <alignment vertical="center"/>
    </xf>
    <xf numFmtId="49" fontId="6" fillId="37" borderId="53" xfId="0" applyNumberFormat="1" applyFont="1" applyFill="1" applyBorder="1" applyAlignment="1">
      <alignment horizontal="center" vertical="center"/>
    </xf>
    <xf numFmtId="0" fontId="6" fillId="37" borderId="54" xfId="0" applyFont="1" applyFill="1" applyBorder="1" applyAlignment="1">
      <alignment horizontal="center" vertical="center"/>
    </xf>
    <xf numFmtId="0" fontId="6" fillId="37" borderId="53" xfId="0" applyFont="1" applyFill="1" applyBorder="1" applyAlignment="1">
      <alignment horizontal="center" vertical="center"/>
    </xf>
    <xf numFmtId="164" fontId="14" fillId="37" borderId="53" xfId="0" applyNumberFormat="1" applyFont="1" applyFill="1" applyBorder="1" applyAlignment="1">
      <alignment horizontal="center" vertical="center" wrapText="1"/>
    </xf>
    <xf numFmtId="49" fontId="20" fillId="37" borderId="54" xfId="0" applyNumberFormat="1" applyFont="1" applyFill="1" applyBorder="1" applyAlignment="1">
      <alignment horizontal="center" vertical="center"/>
    </xf>
    <xf numFmtId="49" fontId="24" fillId="37" borderId="54" xfId="0" applyNumberFormat="1" applyFont="1" applyFill="1" applyBorder="1" applyAlignment="1">
      <alignment horizontal="center" vertical="center"/>
    </xf>
    <xf numFmtId="0" fontId="13" fillId="0" borderId="32" xfId="0" applyFont="1" applyFill="1" applyBorder="1" applyAlignment="1">
      <alignment horizontal="left" vertical="center"/>
    </xf>
    <xf numFmtId="0" fontId="14" fillId="0" borderId="39" xfId="0" applyFont="1" applyFill="1" applyBorder="1" applyAlignment="1">
      <alignment vertical="center"/>
    </xf>
    <xf numFmtId="0" fontId="14" fillId="0" borderId="39" xfId="0" applyFont="1" applyFill="1" applyBorder="1" applyAlignment="1">
      <alignment horizontal="center" vertical="center" wrapText="1"/>
    </xf>
    <xf numFmtId="0" fontId="14" fillId="0" borderId="39" xfId="0" applyFont="1" applyFill="1" applyBorder="1" applyAlignment="1">
      <alignment horizontal="center" vertical="center"/>
    </xf>
    <xf numFmtId="0" fontId="14" fillId="0" borderId="40" xfId="0" applyFont="1" applyFill="1" applyBorder="1" applyAlignment="1">
      <alignment horizontal="center" vertical="center" wrapText="1"/>
    </xf>
    <xf numFmtId="0" fontId="1" fillId="0" borderId="62" xfId="0" applyFont="1" applyFill="1" applyBorder="1" applyAlignment="1">
      <alignment horizontal="center" vertical="center"/>
    </xf>
    <xf numFmtId="0" fontId="6" fillId="0" borderId="57" xfId="0" applyFont="1" applyFill="1" applyBorder="1" applyAlignment="1">
      <alignment horizontal="center" vertical="center"/>
    </xf>
    <xf numFmtId="49" fontId="6" fillId="0" borderId="56" xfId="0" applyNumberFormat="1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center" vertical="center"/>
    </xf>
    <xf numFmtId="49" fontId="6" fillId="0" borderId="57" xfId="0" applyNumberFormat="1" applyFont="1" applyFill="1" applyBorder="1" applyAlignment="1">
      <alignment horizontal="center" vertical="center"/>
    </xf>
    <xf numFmtId="0" fontId="6" fillId="0" borderId="67" xfId="0" applyFont="1" applyFill="1" applyBorder="1" applyAlignment="1">
      <alignment horizontal="center" vertical="center"/>
    </xf>
    <xf numFmtId="49" fontId="24" fillId="0" borderId="56" xfId="0" applyNumberFormat="1" applyFont="1" applyFill="1" applyBorder="1" applyAlignment="1">
      <alignment horizontal="center" vertical="center" wrapText="1"/>
    </xf>
    <xf numFmtId="49" fontId="24" fillId="0" borderId="53" xfId="0" applyNumberFormat="1" applyFont="1" applyFill="1" applyBorder="1" applyAlignment="1">
      <alignment horizontal="center" vertical="center" wrapText="1"/>
    </xf>
    <xf numFmtId="1" fontId="6" fillId="0" borderId="53" xfId="0" applyNumberFormat="1" applyFont="1" applyFill="1" applyBorder="1" applyAlignment="1">
      <alignment horizontal="center" vertical="center"/>
    </xf>
    <xf numFmtId="0" fontId="25" fillId="0" borderId="76" xfId="0" applyFont="1" applyFill="1" applyBorder="1" applyAlignment="1">
      <alignment horizontal="left" vertical="center"/>
    </xf>
    <xf numFmtId="49" fontId="6" fillId="0" borderId="55" xfId="0" applyNumberFormat="1" applyFont="1" applyFill="1" applyBorder="1" applyAlignment="1">
      <alignment horizontal="center" vertical="center"/>
    </xf>
    <xf numFmtId="17" fontId="6" fillId="0" borderId="53" xfId="0" applyNumberFormat="1" applyFont="1" applyFill="1" applyBorder="1" applyAlignment="1">
      <alignment horizontal="center" vertical="center"/>
    </xf>
    <xf numFmtId="0" fontId="6" fillId="0" borderId="81" xfId="0" applyFont="1" applyFill="1" applyBorder="1" applyAlignment="1">
      <alignment horizontal="center" vertical="center"/>
    </xf>
    <xf numFmtId="0" fontId="25" fillId="0" borderId="76" xfId="0" applyFont="1" applyFill="1" applyBorder="1" applyAlignment="1">
      <alignment vertical="center"/>
    </xf>
    <xf numFmtId="0" fontId="1" fillId="0" borderId="55" xfId="0" applyFont="1" applyFill="1" applyBorder="1" applyAlignment="1">
      <alignment vertical="center"/>
    </xf>
    <xf numFmtId="0" fontId="1" fillId="0" borderId="53" xfId="0" applyFont="1" applyFill="1" applyBorder="1" applyAlignment="1">
      <alignment vertical="center"/>
    </xf>
    <xf numFmtId="49" fontId="1" fillId="0" borderId="53" xfId="0" applyNumberFormat="1" applyFont="1" applyFill="1" applyBorder="1" applyAlignment="1">
      <alignment vertical="center"/>
    </xf>
    <xf numFmtId="0" fontId="1" fillId="0" borderId="81" xfId="0" applyFont="1" applyFill="1" applyBorder="1" applyAlignment="1">
      <alignment vertical="center"/>
    </xf>
    <xf numFmtId="0" fontId="1" fillId="0" borderId="68" xfId="0" applyFont="1" applyFill="1" applyBorder="1" applyAlignment="1">
      <alignment vertical="center"/>
    </xf>
    <xf numFmtId="0" fontId="1" fillId="0" borderId="45" xfId="0" applyFont="1" applyFill="1" applyBorder="1" applyAlignment="1">
      <alignment horizontal="center" vertical="center"/>
    </xf>
    <xf numFmtId="0" fontId="25" fillId="0" borderId="78" xfId="0" applyFont="1" applyFill="1" applyBorder="1" applyAlignment="1">
      <alignment vertical="center"/>
    </xf>
    <xf numFmtId="0" fontId="1" fillId="0" borderId="51" xfId="0" applyFont="1" applyFill="1" applyBorder="1" applyAlignment="1">
      <alignment vertical="center"/>
    </xf>
    <xf numFmtId="0" fontId="1" fillId="0" borderId="47" xfId="0" applyFont="1" applyFill="1" applyBorder="1" applyAlignment="1">
      <alignment vertical="center"/>
    </xf>
    <xf numFmtId="49" fontId="6" fillId="0" borderId="46" xfId="0" applyNumberFormat="1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vertical="center"/>
    </xf>
    <xf numFmtId="49" fontId="1" fillId="0" borderId="46" xfId="0" applyNumberFormat="1" applyFont="1" applyFill="1" applyBorder="1" applyAlignment="1">
      <alignment vertical="center"/>
    </xf>
    <xf numFmtId="49" fontId="1" fillId="0" borderId="47" xfId="0" applyNumberFormat="1" applyFont="1" applyFill="1" applyBorder="1" applyAlignment="1">
      <alignment vertical="center"/>
    </xf>
    <xf numFmtId="17" fontId="6" fillId="0" borderId="46" xfId="0" applyNumberFormat="1" applyFont="1" applyFill="1" applyBorder="1" applyAlignment="1">
      <alignment horizontal="center" vertical="center"/>
    </xf>
    <xf numFmtId="0" fontId="6" fillId="0" borderId="90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6" fillId="0" borderId="74" xfId="0" applyFont="1" applyFill="1" applyBorder="1" applyAlignment="1">
      <alignment horizontal="center" vertical="center"/>
    </xf>
    <xf numFmtId="164" fontId="14" fillId="0" borderId="46" xfId="0" applyNumberFormat="1" applyFont="1" applyFill="1" applyBorder="1" applyAlignment="1">
      <alignment horizontal="center" vertical="center" wrapText="1"/>
    </xf>
    <xf numFmtId="0" fontId="13" fillId="0" borderId="40" xfId="0" applyFont="1" applyFill="1" applyBorder="1" applyAlignment="1">
      <alignment horizontal="left" vertical="center"/>
    </xf>
    <xf numFmtId="0" fontId="6" fillId="0" borderId="37" xfId="0" applyFont="1" applyFill="1" applyBorder="1" applyAlignment="1">
      <alignment horizontal="center" vertical="center"/>
    </xf>
    <xf numFmtId="49" fontId="6" fillId="0" borderId="37" xfId="0" applyNumberFormat="1" applyFont="1" applyFill="1" applyBorder="1" applyAlignment="1">
      <alignment horizontal="center" vertical="center"/>
    </xf>
    <xf numFmtId="164" fontId="15" fillId="0" borderId="37" xfId="0" applyNumberFormat="1" applyFont="1" applyFill="1" applyBorder="1" applyAlignment="1">
      <alignment horizontal="center" vertical="center" wrapText="1"/>
    </xf>
    <xf numFmtId="164" fontId="25" fillId="0" borderId="37" xfId="0" applyNumberFormat="1" applyFont="1" applyFill="1" applyBorder="1" applyAlignment="1">
      <alignment horizontal="center" vertical="center"/>
    </xf>
    <xf numFmtId="164" fontId="14" fillId="0" borderId="37" xfId="0" applyNumberFormat="1" applyFont="1" applyFill="1" applyBorder="1" applyAlignment="1">
      <alignment horizontal="center" vertical="center" wrapText="1"/>
    </xf>
    <xf numFmtId="164" fontId="14" fillId="0" borderId="37" xfId="0" applyNumberFormat="1" applyFont="1" applyFill="1" applyBorder="1" applyAlignment="1">
      <alignment horizontal="center" vertical="center"/>
    </xf>
    <xf numFmtId="0" fontId="15" fillId="0" borderId="85" xfId="0" applyFont="1" applyFill="1" applyBorder="1" applyAlignment="1">
      <alignment horizontal="left" vertical="center" wrapText="1"/>
    </xf>
    <xf numFmtId="49" fontId="6" fillId="0" borderId="70" xfId="0" applyNumberFormat="1" applyFont="1" applyFill="1" applyBorder="1" applyAlignment="1">
      <alignment horizontal="center" vertical="center"/>
    </xf>
    <xf numFmtId="0" fontId="6" fillId="0" borderId="86" xfId="0" applyFont="1" applyFill="1" applyBorder="1" applyAlignment="1">
      <alignment horizontal="center" vertical="center"/>
    </xf>
    <xf numFmtId="164" fontId="14" fillId="0" borderId="69" xfId="0" applyNumberFormat="1" applyFont="1" applyFill="1" applyBorder="1" applyAlignment="1">
      <alignment horizontal="center" vertical="center" wrapText="1"/>
    </xf>
    <xf numFmtId="49" fontId="20" fillId="0" borderId="70" xfId="0" applyNumberFormat="1" applyFont="1" applyFill="1" applyBorder="1" applyAlignment="1">
      <alignment horizontal="center" vertical="center"/>
    </xf>
    <xf numFmtId="0" fontId="1" fillId="0" borderId="61" xfId="0" applyFont="1" applyFill="1" applyBorder="1" applyAlignment="1">
      <alignment vertical="center"/>
    </xf>
    <xf numFmtId="0" fontId="1" fillId="0" borderId="79" xfId="0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vertical="center"/>
    </xf>
    <xf numFmtId="0" fontId="6" fillId="0" borderId="54" xfId="0" applyFont="1" applyFill="1" applyBorder="1" applyAlignment="1">
      <alignment vertical="center"/>
    </xf>
    <xf numFmtId="49" fontId="6" fillId="0" borderId="53" xfId="0" applyNumberFormat="1" applyFont="1" applyFill="1" applyBorder="1" applyAlignment="1">
      <alignment vertical="center"/>
    </xf>
    <xf numFmtId="0" fontId="6" fillId="0" borderId="53" xfId="0" applyFont="1" applyFill="1" applyBorder="1" applyAlignment="1">
      <alignment vertical="center"/>
    </xf>
    <xf numFmtId="49" fontId="6" fillId="0" borderId="54" xfId="0" applyNumberFormat="1" applyFont="1" applyFill="1" applyBorder="1" applyAlignment="1">
      <alignment vertical="center"/>
    </xf>
    <xf numFmtId="0" fontId="1" fillId="0" borderId="88" xfId="0" applyFont="1" applyFill="1" applyBorder="1" applyAlignment="1">
      <alignment vertical="center"/>
    </xf>
    <xf numFmtId="0" fontId="14" fillId="0" borderId="76" xfId="0" applyFont="1" applyFill="1" applyBorder="1" applyAlignment="1">
      <alignment horizontal="left" vertical="center" wrapText="1"/>
    </xf>
    <xf numFmtId="0" fontId="1" fillId="0" borderId="73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vertical="center"/>
    </xf>
    <xf numFmtId="0" fontId="1" fillId="0" borderId="31" xfId="0" applyFont="1" applyFill="1" applyBorder="1" applyAlignment="1">
      <alignment vertical="center"/>
    </xf>
    <xf numFmtId="0" fontId="1" fillId="0" borderId="53" xfId="0" applyFont="1" applyFill="1" applyBorder="1" applyAlignment="1">
      <alignment horizontal="center" vertical="center"/>
    </xf>
    <xf numFmtId="0" fontId="1" fillId="0" borderId="54" xfId="0" applyFont="1" applyFill="1" applyBorder="1" applyAlignment="1">
      <alignment horizontal="center" vertical="center"/>
    </xf>
    <xf numFmtId="0" fontId="6" fillId="0" borderId="76" xfId="0" applyFont="1" applyFill="1" applyBorder="1" applyAlignment="1">
      <alignment horizontal="left" vertical="center" wrapText="1"/>
    </xf>
    <xf numFmtId="0" fontId="25" fillId="0" borderId="76" xfId="0" applyFont="1" applyFill="1" applyBorder="1" applyAlignment="1">
      <alignment horizontal="left" vertical="center" wrapText="1"/>
    </xf>
    <xf numFmtId="0" fontId="6" fillId="0" borderId="51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/>
    </xf>
    <xf numFmtId="0" fontId="25" fillId="0" borderId="85" xfId="0" applyFont="1" applyFill="1" applyBorder="1" applyAlignment="1">
      <alignment horizontal="left" vertical="center" wrapText="1"/>
    </xf>
    <xf numFmtId="0" fontId="1" fillId="0" borderId="69" xfId="0" applyFont="1" applyFill="1" applyBorder="1" applyAlignment="1">
      <alignment vertical="center"/>
    </xf>
    <xf numFmtId="0" fontId="1" fillId="0" borderId="70" xfId="0" applyFont="1" applyFill="1" applyBorder="1" applyAlignment="1">
      <alignment vertical="center"/>
    </xf>
    <xf numFmtId="49" fontId="1" fillId="0" borderId="69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82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vertical="center"/>
    </xf>
    <xf numFmtId="0" fontId="6" fillId="0" borderId="46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17" fontId="6" fillId="0" borderId="69" xfId="0" applyNumberFormat="1" applyFont="1" applyFill="1" applyBorder="1" applyAlignment="1">
      <alignment horizontal="center" vertical="center"/>
    </xf>
    <xf numFmtId="49" fontId="1" fillId="0" borderId="54" xfId="0" applyNumberFormat="1" applyFont="1" applyFill="1" applyBorder="1" applyAlignment="1">
      <alignment vertical="center"/>
    </xf>
    <xf numFmtId="0" fontId="6" fillId="0" borderId="78" xfId="0" applyFont="1" applyFill="1" applyBorder="1" applyAlignment="1">
      <alignment horizontal="left" vertical="center" wrapText="1"/>
    </xf>
    <xf numFmtId="0" fontId="26" fillId="0" borderId="0" xfId="0" applyFont="1" applyFill="1" applyAlignment="1">
      <alignment vertical="center"/>
    </xf>
    <xf numFmtId="49" fontId="1" fillId="0" borderId="0" xfId="0" applyNumberFormat="1" applyFont="1" applyFill="1" applyAlignment="1">
      <alignment vertical="center"/>
    </xf>
    <xf numFmtId="49" fontId="25" fillId="0" borderId="0" xfId="0" applyNumberFormat="1" applyFont="1" applyFill="1" applyAlignment="1">
      <alignment vertical="center"/>
    </xf>
    <xf numFmtId="1" fontId="6" fillId="0" borderId="58" xfId="0" applyNumberFormat="1" applyFont="1" applyFill="1" applyBorder="1" applyAlignment="1">
      <alignment horizontal="center" vertical="center"/>
    </xf>
    <xf numFmtId="1" fontId="6" fillId="0" borderId="57" xfId="0" applyNumberFormat="1" applyFont="1" applyFill="1" applyBorder="1" applyAlignment="1">
      <alignment horizontal="center" vertical="center"/>
    </xf>
    <xf numFmtId="0" fontId="15" fillId="0" borderId="76" xfId="0" applyFont="1" applyFill="1" applyBorder="1" applyAlignment="1">
      <alignment vertical="center" wrapText="1"/>
    </xf>
    <xf numFmtId="49" fontId="6" fillId="0" borderId="58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vertical="center"/>
    </xf>
    <xf numFmtId="49" fontId="6" fillId="0" borderId="51" xfId="0" applyNumberFormat="1" applyFont="1" applyFill="1" applyBorder="1" applyAlignment="1">
      <alignment horizontal="center" vertical="center"/>
    </xf>
    <xf numFmtId="49" fontId="6" fillId="0" borderId="47" xfId="0" applyNumberFormat="1" applyFont="1" applyFill="1" applyBorder="1" applyAlignment="1">
      <alignment horizontal="center" vertical="center"/>
    </xf>
    <xf numFmtId="164" fontId="6" fillId="0" borderId="57" xfId="0" applyNumberFormat="1" applyFont="1" applyFill="1" applyBorder="1" applyAlignment="1">
      <alignment horizontal="center" vertical="center"/>
    </xf>
    <xf numFmtId="0" fontId="25" fillId="0" borderId="85" xfId="0" applyFont="1" applyFill="1" applyBorder="1" applyAlignment="1">
      <alignment vertical="center"/>
    </xf>
    <xf numFmtId="0" fontId="6" fillId="0" borderId="78" xfId="0" applyFont="1" applyFill="1" applyBorder="1" applyAlignment="1">
      <alignment vertical="center"/>
    </xf>
    <xf numFmtId="0" fontId="2" fillId="0" borderId="84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49" fontId="20" fillId="38" borderId="57" xfId="0" applyNumberFormat="1" applyFont="1" applyFill="1" applyBorder="1" applyAlignment="1">
      <alignment horizontal="center" vertical="center"/>
    </xf>
    <xf numFmtId="49" fontId="20" fillId="38" borderId="54" xfId="0" applyNumberFormat="1" applyFont="1" applyFill="1" applyBorder="1" applyAlignment="1">
      <alignment horizontal="center" vertical="center"/>
    </xf>
    <xf numFmtId="49" fontId="20" fillId="38" borderId="47" xfId="0" applyNumberFormat="1" applyFont="1" applyFill="1" applyBorder="1" applyAlignment="1">
      <alignment horizontal="center" vertical="center"/>
    </xf>
    <xf numFmtId="164" fontId="14" fillId="38" borderId="37" xfId="0" applyNumberFormat="1" applyFont="1" applyFill="1" applyBorder="1" applyAlignment="1">
      <alignment horizontal="center" vertical="center"/>
    </xf>
    <xf numFmtId="1" fontId="20" fillId="38" borderId="54" xfId="0" applyNumberFormat="1" applyFont="1" applyFill="1" applyBorder="1" applyAlignment="1">
      <alignment horizontal="center" vertical="center"/>
    </xf>
    <xf numFmtId="0" fontId="1" fillId="38" borderId="54" xfId="0" applyFont="1" applyFill="1" applyBorder="1" applyAlignment="1">
      <alignment vertical="center"/>
    </xf>
    <xf numFmtId="49" fontId="24" fillId="0" borderId="46" xfId="0" applyNumberFormat="1" applyFont="1" applyFill="1" applyBorder="1" applyAlignment="1">
      <alignment horizontal="center" vertical="center" wrapText="1"/>
    </xf>
    <xf numFmtId="0" fontId="14" fillId="0" borderId="75" xfId="0" applyFont="1" applyFill="1" applyBorder="1" applyAlignment="1">
      <alignment horizontal="left" vertical="center" wrapText="1"/>
    </xf>
    <xf numFmtId="0" fontId="1" fillId="0" borderId="56" xfId="0" applyFont="1" applyFill="1" applyBorder="1" applyAlignment="1">
      <alignment vertical="center"/>
    </xf>
    <xf numFmtId="0" fontId="1" fillId="0" borderId="57" xfId="0" applyFont="1" applyFill="1" applyBorder="1" applyAlignment="1">
      <alignment vertical="center"/>
    </xf>
    <xf numFmtId="0" fontId="2" fillId="0" borderId="91" xfId="0" applyFont="1" applyBorder="1" applyAlignment="1">
      <alignment horizontal="center" vertical="center" wrapText="1"/>
    </xf>
    <xf numFmtId="0" fontId="2" fillId="0" borderId="92" xfId="0" applyFont="1" applyBorder="1" applyAlignment="1">
      <alignment horizontal="center" vertical="center" wrapText="1"/>
    </xf>
    <xf numFmtId="0" fontId="2" fillId="0" borderId="93" xfId="0" applyFont="1" applyBorder="1" applyAlignment="1">
      <alignment horizontal="center" vertical="center" wrapText="1"/>
    </xf>
    <xf numFmtId="0" fontId="2" fillId="0" borderId="94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95" xfId="0" applyFont="1" applyBorder="1" applyAlignment="1">
      <alignment horizontal="center" vertical="center" wrapText="1"/>
    </xf>
    <xf numFmtId="0" fontId="2" fillId="0" borderId="96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97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1" fillId="0" borderId="9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9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98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73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1" fillId="0" borderId="99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6" fillId="0" borderId="95" xfId="0" applyFont="1" applyBorder="1" applyAlignment="1">
      <alignment horizontal="center" vertical="center" wrapText="1"/>
    </xf>
    <xf numFmtId="0" fontId="6" fillId="0" borderId="92" xfId="0" applyFont="1" applyBorder="1" applyAlignment="1">
      <alignment horizontal="center" vertical="center" wrapText="1"/>
    </xf>
    <xf numFmtId="0" fontId="14" fillId="0" borderId="96" xfId="0" applyFont="1" applyBorder="1" applyAlignment="1">
      <alignment horizontal="center" vertical="center"/>
    </xf>
    <xf numFmtId="0" fontId="14" fillId="0" borderId="98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88" xfId="0" applyFont="1" applyBorder="1" applyAlignment="1">
      <alignment horizontal="center" vertical="center" wrapText="1"/>
    </xf>
    <xf numFmtId="0" fontId="2" fillId="0" borderId="97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83" xfId="0" applyFont="1" applyBorder="1" applyAlignment="1">
      <alignment horizontal="center" vertical="center" wrapText="1"/>
    </xf>
    <xf numFmtId="0" fontId="2" fillId="0" borderId="84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100" xfId="0" applyFont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49" fontId="6" fillId="0" borderId="59" xfId="0" applyNumberFormat="1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vertical="center"/>
    </xf>
    <xf numFmtId="164" fontId="14" fillId="0" borderId="59" xfId="0" applyNumberFormat="1" applyFont="1" applyFill="1" applyBorder="1" applyAlignment="1">
      <alignment horizontal="center" vertical="center" wrapText="1"/>
    </xf>
    <xf numFmtId="49" fontId="20" fillId="38" borderId="49" xfId="0" applyNumberFormat="1" applyFont="1" applyFill="1" applyBorder="1" applyAlignment="1">
      <alignment horizontal="center" vertical="center"/>
    </xf>
    <xf numFmtId="0" fontId="6" fillId="0" borderId="76" xfId="0" applyFont="1" applyFill="1" applyBorder="1" applyAlignment="1">
      <alignment vertical="center" wrapText="1"/>
    </xf>
    <xf numFmtId="0" fontId="25" fillId="0" borderId="87" xfId="0" applyFont="1" applyFill="1" applyBorder="1" applyAlignment="1">
      <alignment horizontal="left" vertical="center" wrapText="1"/>
    </xf>
    <xf numFmtId="0" fontId="1" fillId="0" borderId="60" xfId="0" applyFont="1" applyFill="1" applyBorder="1" applyAlignment="1">
      <alignment vertical="center"/>
    </xf>
    <xf numFmtId="0" fontId="1" fillId="0" borderId="59" xfId="0" applyFont="1" applyFill="1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0</xdr:row>
      <xdr:rowOff>0</xdr:rowOff>
    </xdr:from>
    <xdr:to>
      <xdr:col>17</xdr:col>
      <xdr:colOff>476250</xdr:colOff>
      <xdr:row>5</xdr:row>
      <xdr:rowOff>76200</xdr:rowOff>
    </xdr:to>
    <xdr:sp>
      <xdr:nvSpPr>
        <xdr:cNvPr id="1" name="WordArt 3"/>
        <xdr:cNvSpPr>
          <a:spLocks/>
        </xdr:cNvSpPr>
      </xdr:nvSpPr>
      <xdr:spPr>
        <a:xfrm>
          <a:off x="4162425" y="0"/>
          <a:ext cx="6496050" cy="9525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СпартакиадаДирекций ОАО "НЛМК" 2004 г.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1143000</xdr:colOff>
      <xdr:row>0</xdr:row>
      <xdr:rowOff>28575</xdr:rowOff>
    </xdr:from>
    <xdr:to>
      <xdr:col>41</xdr:col>
      <xdr:colOff>38100</xdr:colOff>
      <xdr:row>6</xdr:row>
      <xdr:rowOff>390525</xdr:rowOff>
    </xdr:to>
    <xdr:sp>
      <xdr:nvSpPr>
        <xdr:cNvPr id="1" name="WordArt 1"/>
        <xdr:cNvSpPr>
          <a:spLocks/>
        </xdr:cNvSpPr>
      </xdr:nvSpPr>
      <xdr:spPr>
        <a:xfrm>
          <a:off x="1143000" y="38100"/>
          <a:ext cx="29946600" cy="13716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Спартакиадаподразделений ОАО "НЛМК" 2010 г.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1171575</xdr:colOff>
      <xdr:row>0</xdr:row>
      <xdr:rowOff>28575</xdr:rowOff>
    </xdr:from>
    <xdr:to>
      <xdr:col>41</xdr:col>
      <xdr:colOff>38100</xdr:colOff>
      <xdr:row>6</xdr:row>
      <xdr:rowOff>381000</xdr:rowOff>
    </xdr:to>
    <xdr:sp>
      <xdr:nvSpPr>
        <xdr:cNvPr id="1" name="WordArt 1"/>
        <xdr:cNvSpPr>
          <a:spLocks/>
        </xdr:cNvSpPr>
      </xdr:nvSpPr>
      <xdr:spPr>
        <a:xfrm>
          <a:off x="1171575" y="38100"/>
          <a:ext cx="26679525" cy="13620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Спартакиадаподразделений ОАО "НЛМК" 2010 г.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1171575</xdr:colOff>
      <xdr:row>0</xdr:row>
      <xdr:rowOff>28575</xdr:rowOff>
    </xdr:from>
    <xdr:to>
      <xdr:col>41</xdr:col>
      <xdr:colOff>38100</xdr:colOff>
      <xdr:row>6</xdr:row>
      <xdr:rowOff>390525</xdr:rowOff>
    </xdr:to>
    <xdr:sp>
      <xdr:nvSpPr>
        <xdr:cNvPr id="1" name="WordArt 1"/>
        <xdr:cNvSpPr>
          <a:spLocks/>
        </xdr:cNvSpPr>
      </xdr:nvSpPr>
      <xdr:spPr>
        <a:xfrm>
          <a:off x="1171575" y="38100"/>
          <a:ext cx="29175075" cy="13716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Спартакиадаподразделений ОАО "НЛМК" 2011 г.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1171575</xdr:colOff>
      <xdr:row>0</xdr:row>
      <xdr:rowOff>28575</xdr:rowOff>
    </xdr:from>
    <xdr:to>
      <xdr:col>41</xdr:col>
      <xdr:colOff>38100</xdr:colOff>
      <xdr:row>6</xdr:row>
      <xdr:rowOff>390525</xdr:rowOff>
    </xdr:to>
    <xdr:sp>
      <xdr:nvSpPr>
        <xdr:cNvPr id="1" name="WordArt 1"/>
        <xdr:cNvSpPr>
          <a:spLocks/>
        </xdr:cNvSpPr>
      </xdr:nvSpPr>
      <xdr:spPr>
        <a:xfrm>
          <a:off x="1171575" y="38100"/>
          <a:ext cx="33080325" cy="13716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Профсоюзная спартакиадаподразделений ОАО "НЛМК" 2012 г.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1171575</xdr:colOff>
      <xdr:row>0</xdr:row>
      <xdr:rowOff>28575</xdr:rowOff>
    </xdr:from>
    <xdr:to>
      <xdr:col>41</xdr:col>
      <xdr:colOff>38100</xdr:colOff>
      <xdr:row>6</xdr:row>
      <xdr:rowOff>390525</xdr:rowOff>
    </xdr:to>
    <xdr:sp>
      <xdr:nvSpPr>
        <xdr:cNvPr id="1" name="WordArt 1"/>
        <xdr:cNvSpPr>
          <a:spLocks/>
        </xdr:cNvSpPr>
      </xdr:nvSpPr>
      <xdr:spPr>
        <a:xfrm>
          <a:off x="1171575" y="38100"/>
          <a:ext cx="31613475" cy="13716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Профсоюзная спартакиадаподразделений ОАО "НЛМК" 2012 г.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1171575</xdr:colOff>
      <xdr:row>0</xdr:row>
      <xdr:rowOff>28575</xdr:rowOff>
    </xdr:from>
    <xdr:to>
      <xdr:col>41</xdr:col>
      <xdr:colOff>38100</xdr:colOff>
      <xdr:row>6</xdr:row>
      <xdr:rowOff>390525</xdr:rowOff>
    </xdr:to>
    <xdr:sp>
      <xdr:nvSpPr>
        <xdr:cNvPr id="1" name="WordArt 1"/>
        <xdr:cNvSpPr>
          <a:spLocks/>
        </xdr:cNvSpPr>
      </xdr:nvSpPr>
      <xdr:spPr>
        <a:xfrm>
          <a:off x="1171575" y="38100"/>
          <a:ext cx="33080325" cy="13716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Профсоюзная спартакиадаподразделений ОАО "НЛМК" 2013 г.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0</xdr:row>
      <xdr:rowOff>0</xdr:rowOff>
    </xdr:from>
    <xdr:to>
      <xdr:col>18</xdr:col>
      <xdr:colOff>0</xdr:colOff>
      <xdr:row>5</xdr:row>
      <xdr:rowOff>76200</xdr:rowOff>
    </xdr:to>
    <xdr:sp>
      <xdr:nvSpPr>
        <xdr:cNvPr id="1" name="WordArt 1"/>
        <xdr:cNvSpPr>
          <a:spLocks/>
        </xdr:cNvSpPr>
      </xdr:nvSpPr>
      <xdr:spPr>
        <a:xfrm>
          <a:off x="3790950" y="0"/>
          <a:ext cx="6524625" cy="9525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СпартакиадаДирекций ОАО "НЛМК" 2005 г.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2162175</xdr:colOff>
      <xdr:row>0</xdr:row>
      <xdr:rowOff>28575</xdr:rowOff>
    </xdr:from>
    <xdr:to>
      <xdr:col>23</xdr:col>
      <xdr:colOff>409575</xdr:colOff>
      <xdr:row>6</xdr:row>
      <xdr:rowOff>381000</xdr:rowOff>
    </xdr:to>
    <xdr:sp>
      <xdr:nvSpPr>
        <xdr:cNvPr id="1" name="WordArt 1"/>
        <xdr:cNvSpPr>
          <a:spLocks/>
        </xdr:cNvSpPr>
      </xdr:nvSpPr>
      <xdr:spPr>
        <a:xfrm>
          <a:off x="2162175" y="38100"/>
          <a:ext cx="10467975" cy="13620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СпартакиадаДирекций ОАО "НЛМК" 2006 г.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1200150</xdr:colOff>
      <xdr:row>0</xdr:row>
      <xdr:rowOff>0</xdr:rowOff>
    </xdr:from>
    <xdr:to>
      <xdr:col>28</xdr:col>
      <xdr:colOff>685800</xdr:colOff>
      <xdr:row>6</xdr:row>
      <xdr:rowOff>104775</xdr:rowOff>
    </xdr:to>
    <xdr:sp>
      <xdr:nvSpPr>
        <xdr:cNvPr id="1" name="WordArt 1"/>
        <xdr:cNvSpPr>
          <a:spLocks/>
        </xdr:cNvSpPr>
      </xdr:nvSpPr>
      <xdr:spPr>
        <a:xfrm>
          <a:off x="1200150" y="0"/>
          <a:ext cx="12211050" cy="11239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СпартакиадаДирекций ОАО "НЛМК" 2006 г.</a:t>
          </a:r>
        </a:p>
      </xdr:txBody>
    </xdr:sp>
    <xdr:clientData/>
  </xdr:twoCellAnchor>
  <xdr:twoCellAnchor>
    <xdr:from>
      <xdr:col>4</xdr:col>
      <xdr:colOff>200025</xdr:colOff>
      <xdr:row>6</xdr:row>
      <xdr:rowOff>104775</xdr:rowOff>
    </xdr:from>
    <xdr:to>
      <xdr:col>20</xdr:col>
      <xdr:colOff>285750</xdr:colOff>
      <xdr:row>6</xdr:row>
      <xdr:rowOff>676275</xdr:rowOff>
    </xdr:to>
    <xdr:sp>
      <xdr:nvSpPr>
        <xdr:cNvPr id="2" name="WordArt 2" descr="Белый мрамор"/>
        <xdr:cNvSpPr>
          <a:spLocks/>
        </xdr:cNvSpPr>
      </xdr:nvSpPr>
      <xdr:spPr>
        <a:xfrm>
          <a:off x="3838575" y="1123950"/>
          <a:ext cx="7153275" cy="571500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p>
          <a:pPr algn="ctr"/>
          <a:r>
            <a:rPr sz="36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blipFill>
                <a:blip r:embed="rId1"/>
                <a:srcRect/>
                <a:stretch>
                  <a:fillRect/>
                </a:stretch>
              </a:blipFill>
              <a:latin typeface="Arial Narrow"/>
              <a:cs typeface="Arial Narrow"/>
            </a:rPr>
            <a:t>Итоговая таблица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1143000</xdr:colOff>
      <xdr:row>0</xdr:row>
      <xdr:rowOff>28575</xdr:rowOff>
    </xdr:from>
    <xdr:to>
      <xdr:col>31</xdr:col>
      <xdr:colOff>409575</xdr:colOff>
      <xdr:row>6</xdr:row>
      <xdr:rowOff>390525</xdr:rowOff>
    </xdr:to>
    <xdr:sp>
      <xdr:nvSpPr>
        <xdr:cNvPr id="1" name="WordArt 1"/>
        <xdr:cNvSpPr>
          <a:spLocks/>
        </xdr:cNvSpPr>
      </xdr:nvSpPr>
      <xdr:spPr>
        <a:xfrm>
          <a:off x="1143000" y="38100"/>
          <a:ext cx="23583900" cy="13716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Спартакиадаподразделений ОАО "НЛМК" 2008 г.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1143000</xdr:colOff>
      <xdr:row>0</xdr:row>
      <xdr:rowOff>28575</xdr:rowOff>
    </xdr:from>
    <xdr:to>
      <xdr:col>31</xdr:col>
      <xdr:colOff>409575</xdr:colOff>
      <xdr:row>6</xdr:row>
      <xdr:rowOff>381000</xdr:rowOff>
    </xdr:to>
    <xdr:sp>
      <xdr:nvSpPr>
        <xdr:cNvPr id="1" name="WordArt 1"/>
        <xdr:cNvSpPr>
          <a:spLocks/>
        </xdr:cNvSpPr>
      </xdr:nvSpPr>
      <xdr:spPr>
        <a:xfrm>
          <a:off x="1143000" y="38100"/>
          <a:ext cx="16954500" cy="13620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Спартакиадаподразделений ОАО "НЛМК" 2008 г.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1143000</xdr:colOff>
      <xdr:row>0</xdr:row>
      <xdr:rowOff>28575</xdr:rowOff>
    </xdr:from>
    <xdr:to>
      <xdr:col>31</xdr:col>
      <xdr:colOff>409575</xdr:colOff>
      <xdr:row>6</xdr:row>
      <xdr:rowOff>381000</xdr:rowOff>
    </xdr:to>
    <xdr:sp>
      <xdr:nvSpPr>
        <xdr:cNvPr id="1" name="WordArt 1"/>
        <xdr:cNvSpPr>
          <a:spLocks/>
        </xdr:cNvSpPr>
      </xdr:nvSpPr>
      <xdr:spPr>
        <a:xfrm>
          <a:off x="1143000" y="38100"/>
          <a:ext cx="23583900" cy="13620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Спартакиадаподразделений ОАО "НЛМК" 2008 г.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1171575</xdr:colOff>
      <xdr:row>0</xdr:row>
      <xdr:rowOff>28575</xdr:rowOff>
    </xdr:from>
    <xdr:to>
      <xdr:col>37</xdr:col>
      <xdr:colOff>38100</xdr:colOff>
      <xdr:row>6</xdr:row>
      <xdr:rowOff>381000</xdr:rowOff>
    </xdr:to>
    <xdr:sp>
      <xdr:nvSpPr>
        <xdr:cNvPr id="1" name="WordArt 1"/>
        <xdr:cNvSpPr>
          <a:spLocks/>
        </xdr:cNvSpPr>
      </xdr:nvSpPr>
      <xdr:spPr>
        <a:xfrm>
          <a:off x="1171575" y="38100"/>
          <a:ext cx="22393275" cy="13620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Спартакиадаподразделений ОАО "НЛМК" 2009 г.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1171575</xdr:colOff>
      <xdr:row>0</xdr:row>
      <xdr:rowOff>28575</xdr:rowOff>
    </xdr:from>
    <xdr:to>
      <xdr:col>33</xdr:col>
      <xdr:colOff>733425</xdr:colOff>
      <xdr:row>6</xdr:row>
      <xdr:rowOff>381000</xdr:rowOff>
    </xdr:to>
    <xdr:sp>
      <xdr:nvSpPr>
        <xdr:cNvPr id="1" name="WordArt 1"/>
        <xdr:cNvSpPr>
          <a:spLocks/>
        </xdr:cNvSpPr>
      </xdr:nvSpPr>
      <xdr:spPr>
        <a:xfrm>
          <a:off x="1171575" y="38100"/>
          <a:ext cx="28956000" cy="13620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Спартакиадаподразделений ОАО "НЛМК" 2009 г.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BQ27"/>
  <sheetViews>
    <sheetView showZeros="0" view="pageBreakPreview" zoomScale="60" zoomScaleNormal="70" zoomScalePageLayoutView="0" workbookViewId="0" topLeftCell="A7">
      <selection activeCell="AF11" sqref="AF11"/>
    </sheetView>
  </sheetViews>
  <sheetFormatPr defaultColWidth="9.125" defaultRowHeight="12.75"/>
  <cols>
    <col min="1" max="1" width="4.875" style="1" customWidth="1"/>
    <col min="2" max="2" width="29.375" style="1" customWidth="1"/>
    <col min="3" max="18" width="6.625" style="1" customWidth="1"/>
    <col min="19" max="20" width="6.625" style="1" hidden="1" customWidth="1"/>
    <col min="21" max="24" width="6.625" style="1" customWidth="1"/>
    <col min="25" max="28" width="5.625" style="1" hidden="1" customWidth="1"/>
    <col min="29" max="29" width="9.125" style="1" customWidth="1"/>
    <col min="30" max="30" width="8.50390625" style="1" customWidth="1"/>
    <col min="31" max="16384" width="9.125" style="1" customWidth="1"/>
  </cols>
  <sheetData>
    <row r="7" ht="11.25" customHeight="1" thickBot="1"/>
    <row r="8" spans="1:69" ht="30.75" customHeight="1">
      <c r="A8" s="716" t="s">
        <v>31</v>
      </c>
      <c r="B8" s="718" t="s">
        <v>0</v>
      </c>
      <c r="C8" s="706" t="s">
        <v>18</v>
      </c>
      <c r="D8" s="707"/>
      <c r="E8" s="706" t="s">
        <v>21</v>
      </c>
      <c r="F8" s="707"/>
      <c r="G8" s="706" t="s">
        <v>22</v>
      </c>
      <c r="H8" s="707"/>
      <c r="I8" s="706" t="s">
        <v>23</v>
      </c>
      <c r="J8" s="707"/>
      <c r="K8" s="706" t="s">
        <v>24</v>
      </c>
      <c r="L8" s="707"/>
      <c r="M8" s="706" t="s">
        <v>46</v>
      </c>
      <c r="N8" s="707"/>
      <c r="O8" s="706" t="s">
        <v>26</v>
      </c>
      <c r="P8" s="707"/>
      <c r="Q8" s="706" t="s">
        <v>25</v>
      </c>
      <c r="R8" s="707"/>
      <c r="S8" s="710"/>
      <c r="T8" s="710"/>
      <c r="U8" s="711" t="s">
        <v>28</v>
      </c>
      <c r="V8" s="708"/>
      <c r="W8" s="706" t="s">
        <v>27</v>
      </c>
      <c r="X8" s="707"/>
      <c r="Y8" s="708"/>
      <c r="Z8" s="708"/>
      <c r="AA8" s="708"/>
      <c r="AB8" s="709"/>
      <c r="AC8" s="712" t="s">
        <v>29</v>
      </c>
      <c r="AD8" s="714" t="s">
        <v>30</v>
      </c>
      <c r="AE8" s="2"/>
      <c r="AF8" s="42"/>
      <c r="AG8" s="4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</row>
    <row r="9" spans="1:69" ht="19.5" customHeight="1">
      <c r="A9" s="717"/>
      <c r="B9" s="719"/>
      <c r="C9" s="30" t="s">
        <v>19</v>
      </c>
      <c r="D9" s="31" t="s">
        <v>20</v>
      </c>
      <c r="E9" s="30" t="s">
        <v>19</v>
      </c>
      <c r="F9" s="31" t="s">
        <v>20</v>
      </c>
      <c r="G9" s="30" t="s">
        <v>19</v>
      </c>
      <c r="H9" s="31" t="s">
        <v>20</v>
      </c>
      <c r="I9" s="30" t="s">
        <v>19</v>
      </c>
      <c r="J9" s="31" t="s">
        <v>20</v>
      </c>
      <c r="K9" s="30" t="s">
        <v>19</v>
      </c>
      <c r="L9" s="31" t="s">
        <v>20</v>
      </c>
      <c r="M9" s="30" t="s">
        <v>19</v>
      </c>
      <c r="N9" s="31" t="s">
        <v>20</v>
      </c>
      <c r="O9" s="30" t="s">
        <v>19</v>
      </c>
      <c r="P9" s="31" t="s">
        <v>20</v>
      </c>
      <c r="Q9" s="30" t="s">
        <v>19</v>
      </c>
      <c r="R9" s="31" t="s">
        <v>20</v>
      </c>
      <c r="S9" s="26" t="s">
        <v>19</v>
      </c>
      <c r="T9" s="10" t="s">
        <v>20</v>
      </c>
      <c r="U9" s="30" t="s">
        <v>19</v>
      </c>
      <c r="V9" s="31" t="s">
        <v>20</v>
      </c>
      <c r="W9" s="26" t="s">
        <v>19</v>
      </c>
      <c r="X9" s="4" t="s">
        <v>20</v>
      </c>
      <c r="Y9" s="4" t="s">
        <v>19</v>
      </c>
      <c r="Z9" s="4" t="s">
        <v>20</v>
      </c>
      <c r="AA9" s="4" t="s">
        <v>19</v>
      </c>
      <c r="AB9" s="10" t="s">
        <v>20</v>
      </c>
      <c r="AC9" s="713"/>
      <c r="AD9" s="715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</row>
    <row r="10" spans="1:30" ht="30" customHeight="1">
      <c r="A10" s="6">
        <v>1</v>
      </c>
      <c r="B10" s="23" t="s">
        <v>1</v>
      </c>
      <c r="C10" s="32" t="s">
        <v>37</v>
      </c>
      <c r="D10" s="33">
        <v>8</v>
      </c>
      <c r="E10" s="32" t="s">
        <v>41</v>
      </c>
      <c r="F10" s="33">
        <v>10</v>
      </c>
      <c r="G10" s="32" t="s">
        <v>37</v>
      </c>
      <c r="H10" s="33">
        <v>8</v>
      </c>
      <c r="I10" s="32" t="s">
        <v>33</v>
      </c>
      <c r="J10" s="33">
        <v>3</v>
      </c>
      <c r="K10" s="32" t="s">
        <v>36</v>
      </c>
      <c r="L10" s="33">
        <v>7</v>
      </c>
      <c r="M10" s="32" t="s">
        <v>36</v>
      </c>
      <c r="N10" s="33">
        <v>7</v>
      </c>
      <c r="O10" s="32" t="s">
        <v>37</v>
      </c>
      <c r="P10" s="33">
        <v>8</v>
      </c>
      <c r="Q10" s="32" t="s">
        <v>36</v>
      </c>
      <c r="R10" s="33">
        <v>7</v>
      </c>
      <c r="S10" s="27"/>
      <c r="T10" s="11"/>
      <c r="U10" s="32" t="s">
        <v>36</v>
      </c>
      <c r="V10" s="33">
        <v>7</v>
      </c>
      <c r="W10" s="27"/>
      <c r="X10" s="3"/>
      <c r="Y10" s="5"/>
      <c r="Z10" s="3"/>
      <c r="AA10" s="5"/>
      <c r="AB10" s="11"/>
      <c r="AC10" s="40">
        <f aca="true" t="shared" si="0" ref="AC10:AC27">SUM(D10,F10,H10,J10,L10,N10,P10,R10,T10,V10,X10,Z10,AB10)</f>
        <v>65</v>
      </c>
      <c r="AD10" s="41" t="s">
        <v>41</v>
      </c>
    </row>
    <row r="11" spans="1:30" ht="30" customHeight="1">
      <c r="A11" s="6">
        <v>2</v>
      </c>
      <c r="B11" s="23" t="s">
        <v>2</v>
      </c>
      <c r="C11" s="32"/>
      <c r="D11" s="33"/>
      <c r="E11" s="32"/>
      <c r="F11" s="33"/>
      <c r="G11" s="32"/>
      <c r="H11" s="33"/>
      <c r="I11" s="32"/>
      <c r="J11" s="33"/>
      <c r="K11" s="32" t="s">
        <v>38</v>
      </c>
      <c r="L11" s="33">
        <v>4</v>
      </c>
      <c r="M11" s="32"/>
      <c r="N11" s="33"/>
      <c r="O11" s="32" t="s">
        <v>32</v>
      </c>
      <c r="P11" s="33">
        <v>1</v>
      </c>
      <c r="Q11" s="32" t="s">
        <v>50</v>
      </c>
      <c r="R11" s="33">
        <v>1</v>
      </c>
      <c r="S11" s="27"/>
      <c r="T11" s="11"/>
      <c r="U11" s="32" t="s">
        <v>41</v>
      </c>
      <c r="V11" s="33">
        <v>10</v>
      </c>
      <c r="W11" s="27"/>
      <c r="X11" s="3"/>
      <c r="Y11" s="5"/>
      <c r="Z11" s="3"/>
      <c r="AA11" s="5"/>
      <c r="AB11" s="11"/>
      <c r="AC11" s="13">
        <f t="shared" si="0"/>
        <v>16</v>
      </c>
      <c r="AD11" s="15" t="s">
        <v>43</v>
      </c>
    </row>
    <row r="12" spans="1:30" ht="50.25">
      <c r="A12" s="6">
        <v>3</v>
      </c>
      <c r="B12" s="23" t="s">
        <v>3</v>
      </c>
      <c r="C12" s="32"/>
      <c r="D12" s="33">
        <v>0</v>
      </c>
      <c r="E12" s="32" t="s">
        <v>32</v>
      </c>
      <c r="F12" s="33">
        <v>1</v>
      </c>
      <c r="G12" s="32" t="s">
        <v>36</v>
      </c>
      <c r="H12" s="33">
        <v>7</v>
      </c>
      <c r="I12" s="32" t="s">
        <v>41</v>
      </c>
      <c r="J12" s="33">
        <v>10</v>
      </c>
      <c r="K12" s="32" t="s">
        <v>43</v>
      </c>
      <c r="L12" s="33">
        <v>1</v>
      </c>
      <c r="M12" s="32"/>
      <c r="N12" s="33"/>
      <c r="O12" s="32" t="s">
        <v>40</v>
      </c>
      <c r="P12" s="33">
        <v>5</v>
      </c>
      <c r="Q12" s="32" t="s">
        <v>40</v>
      </c>
      <c r="R12" s="33">
        <v>5</v>
      </c>
      <c r="S12" s="27"/>
      <c r="T12" s="11"/>
      <c r="U12" s="32"/>
      <c r="V12" s="33"/>
      <c r="W12" s="27"/>
      <c r="X12" s="3"/>
      <c r="Y12" s="5"/>
      <c r="Z12" s="3"/>
      <c r="AA12" s="5"/>
      <c r="AB12" s="11"/>
      <c r="AC12" s="13">
        <f t="shared" si="0"/>
        <v>29</v>
      </c>
      <c r="AD12" s="15" t="s">
        <v>35</v>
      </c>
    </row>
    <row r="13" spans="1:30" ht="33">
      <c r="A13" s="6">
        <v>4</v>
      </c>
      <c r="B13" s="23" t="s">
        <v>4</v>
      </c>
      <c r="C13" s="32"/>
      <c r="D13" s="33">
        <v>0</v>
      </c>
      <c r="E13" s="32" t="s">
        <v>44</v>
      </c>
      <c r="F13" s="33">
        <v>1</v>
      </c>
      <c r="G13" s="32" t="s">
        <v>34</v>
      </c>
      <c r="H13" s="33">
        <v>1</v>
      </c>
      <c r="I13" s="32" t="s">
        <v>34</v>
      </c>
      <c r="J13" s="33">
        <v>1</v>
      </c>
      <c r="K13" s="32" t="s">
        <v>34</v>
      </c>
      <c r="L13" s="33">
        <v>1</v>
      </c>
      <c r="M13" s="32"/>
      <c r="N13" s="33"/>
      <c r="O13" s="32" t="s">
        <v>43</v>
      </c>
      <c r="P13" s="33">
        <v>1</v>
      </c>
      <c r="Q13" s="32" t="s">
        <v>33</v>
      </c>
      <c r="R13" s="33">
        <v>3</v>
      </c>
      <c r="S13" s="27"/>
      <c r="T13" s="11"/>
      <c r="U13" s="32" t="s">
        <v>39</v>
      </c>
      <c r="V13" s="33">
        <v>6</v>
      </c>
      <c r="W13" s="27"/>
      <c r="X13" s="3"/>
      <c r="Y13" s="5"/>
      <c r="Z13" s="3"/>
      <c r="AA13" s="5"/>
      <c r="AB13" s="11"/>
      <c r="AC13" s="13">
        <f t="shared" si="0"/>
        <v>14</v>
      </c>
      <c r="AD13" s="15" t="s">
        <v>42</v>
      </c>
    </row>
    <row r="14" spans="1:30" ht="30" customHeight="1">
      <c r="A14" s="6">
        <v>5</v>
      </c>
      <c r="B14" s="23" t="s">
        <v>5</v>
      </c>
      <c r="C14" s="32" t="s">
        <v>39</v>
      </c>
      <c r="D14" s="33">
        <v>6</v>
      </c>
      <c r="E14" s="32" t="s">
        <v>40</v>
      </c>
      <c r="F14" s="33">
        <v>5</v>
      </c>
      <c r="G14" s="32" t="s">
        <v>43</v>
      </c>
      <c r="H14" s="33">
        <v>1</v>
      </c>
      <c r="I14" s="32" t="s">
        <v>35</v>
      </c>
      <c r="J14" s="33">
        <v>2</v>
      </c>
      <c r="K14" s="32" t="s">
        <v>47</v>
      </c>
      <c r="L14" s="33">
        <v>1</v>
      </c>
      <c r="M14" s="32" t="s">
        <v>40</v>
      </c>
      <c r="N14" s="33">
        <v>5</v>
      </c>
      <c r="O14" s="32" t="s">
        <v>36</v>
      </c>
      <c r="P14" s="33">
        <v>7</v>
      </c>
      <c r="Q14" s="32" t="s">
        <v>50</v>
      </c>
      <c r="R14" s="33">
        <v>1</v>
      </c>
      <c r="S14" s="27"/>
      <c r="T14" s="11"/>
      <c r="U14" s="32"/>
      <c r="V14" s="33"/>
      <c r="W14" s="27"/>
      <c r="X14" s="3"/>
      <c r="Y14" s="5"/>
      <c r="Z14" s="3"/>
      <c r="AA14" s="5"/>
      <c r="AB14" s="11"/>
      <c r="AC14" s="13">
        <f t="shared" si="0"/>
        <v>28</v>
      </c>
      <c r="AD14" s="15" t="s">
        <v>34</v>
      </c>
    </row>
    <row r="15" spans="1:30" ht="33">
      <c r="A15" s="6">
        <v>6</v>
      </c>
      <c r="B15" s="23" t="s">
        <v>6</v>
      </c>
      <c r="C15" s="32" t="s">
        <v>36</v>
      </c>
      <c r="D15" s="33">
        <v>7</v>
      </c>
      <c r="E15" s="32" t="s">
        <v>37</v>
      </c>
      <c r="F15" s="33">
        <v>8</v>
      </c>
      <c r="G15" s="32" t="s">
        <v>38</v>
      </c>
      <c r="H15" s="33">
        <v>4</v>
      </c>
      <c r="I15" s="32" t="s">
        <v>44</v>
      </c>
      <c r="J15" s="33">
        <v>1</v>
      </c>
      <c r="K15" s="32" t="s">
        <v>32</v>
      </c>
      <c r="L15" s="33">
        <v>1</v>
      </c>
      <c r="M15" s="32" t="s">
        <v>41</v>
      </c>
      <c r="N15" s="33">
        <v>10</v>
      </c>
      <c r="O15" s="32" t="s">
        <v>39</v>
      </c>
      <c r="P15" s="33">
        <v>6</v>
      </c>
      <c r="Q15" s="32" t="s">
        <v>50</v>
      </c>
      <c r="R15" s="33">
        <v>1</v>
      </c>
      <c r="S15" s="27"/>
      <c r="T15" s="11"/>
      <c r="U15" s="32" t="s">
        <v>40</v>
      </c>
      <c r="V15" s="33">
        <v>5</v>
      </c>
      <c r="W15" s="27"/>
      <c r="X15" s="3"/>
      <c r="Y15" s="5"/>
      <c r="Z15" s="3"/>
      <c r="AA15" s="5"/>
      <c r="AB15" s="11"/>
      <c r="AC15" s="38">
        <f t="shared" si="0"/>
        <v>43</v>
      </c>
      <c r="AD15" s="39" t="s">
        <v>36</v>
      </c>
    </row>
    <row r="16" spans="1:30" ht="33">
      <c r="A16" s="17">
        <v>7</v>
      </c>
      <c r="B16" s="24" t="s">
        <v>7</v>
      </c>
      <c r="C16" s="34" t="s">
        <v>40</v>
      </c>
      <c r="D16" s="35">
        <v>5</v>
      </c>
      <c r="E16" s="34" t="s">
        <v>45</v>
      </c>
      <c r="F16" s="35">
        <v>0</v>
      </c>
      <c r="G16" s="34" t="s">
        <v>41</v>
      </c>
      <c r="H16" s="35">
        <v>10</v>
      </c>
      <c r="I16" s="34" t="s">
        <v>39</v>
      </c>
      <c r="J16" s="35">
        <v>6</v>
      </c>
      <c r="K16" s="34" t="s">
        <v>40</v>
      </c>
      <c r="L16" s="35">
        <v>5</v>
      </c>
      <c r="M16" s="34" t="s">
        <v>37</v>
      </c>
      <c r="N16" s="35">
        <v>8</v>
      </c>
      <c r="O16" s="34" t="s">
        <v>34</v>
      </c>
      <c r="P16" s="35">
        <v>1</v>
      </c>
      <c r="Q16" s="34" t="s">
        <v>41</v>
      </c>
      <c r="R16" s="35">
        <v>10</v>
      </c>
      <c r="S16" s="28"/>
      <c r="T16" s="20"/>
      <c r="U16" s="34" t="s">
        <v>37</v>
      </c>
      <c r="V16" s="35">
        <v>8</v>
      </c>
      <c r="W16" s="28"/>
      <c r="X16" s="19"/>
      <c r="Y16" s="18"/>
      <c r="Z16" s="19"/>
      <c r="AA16" s="18"/>
      <c r="AB16" s="20"/>
      <c r="AC16" s="21">
        <f t="shared" si="0"/>
        <v>53</v>
      </c>
      <c r="AD16" s="22" t="s">
        <v>37</v>
      </c>
    </row>
    <row r="17" spans="1:30" ht="50.25">
      <c r="A17" s="6">
        <v>8</v>
      </c>
      <c r="B17" s="23" t="s">
        <v>51</v>
      </c>
      <c r="C17" s="32"/>
      <c r="D17" s="33"/>
      <c r="E17" s="32"/>
      <c r="F17" s="33"/>
      <c r="G17" s="32"/>
      <c r="H17" s="33"/>
      <c r="I17" s="32"/>
      <c r="J17" s="33"/>
      <c r="K17" s="32"/>
      <c r="L17" s="33"/>
      <c r="M17" s="32"/>
      <c r="N17" s="33"/>
      <c r="O17" s="32"/>
      <c r="P17" s="33"/>
      <c r="Q17" s="32"/>
      <c r="R17" s="33"/>
      <c r="S17" s="27"/>
      <c r="T17" s="11"/>
      <c r="U17" s="32"/>
      <c r="V17" s="33"/>
      <c r="W17" s="27"/>
      <c r="X17" s="3"/>
      <c r="Y17" s="5"/>
      <c r="Z17" s="3"/>
      <c r="AA17" s="5"/>
      <c r="AB17" s="11"/>
      <c r="AC17" s="13">
        <f t="shared" si="0"/>
        <v>0</v>
      </c>
      <c r="AD17" s="15"/>
    </row>
    <row r="18" spans="1:30" ht="33">
      <c r="A18" s="6">
        <v>9</v>
      </c>
      <c r="B18" s="23" t="s">
        <v>8</v>
      </c>
      <c r="C18" s="32"/>
      <c r="D18" s="33">
        <v>0</v>
      </c>
      <c r="E18" s="32" t="s">
        <v>38</v>
      </c>
      <c r="F18" s="33">
        <v>4</v>
      </c>
      <c r="G18" s="32" t="s">
        <v>39</v>
      </c>
      <c r="H18" s="33">
        <v>6</v>
      </c>
      <c r="I18" s="32"/>
      <c r="J18" s="33">
        <v>0</v>
      </c>
      <c r="K18" s="32" t="s">
        <v>41</v>
      </c>
      <c r="L18" s="33">
        <v>10</v>
      </c>
      <c r="M18" s="32"/>
      <c r="N18" s="33"/>
      <c r="O18" s="32"/>
      <c r="P18" s="33"/>
      <c r="Q18" s="32"/>
      <c r="R18" s="33"/>
      <c r="S18" s="27"/>
      <c r="T18" s="11"/>
      <c r="U18" s="32"/>
      <c r="V18" s="33"/>
      <c r="W18" s="27"/>
      <c r="X18" s="3"/>
      <c r="Y18" s="5"/>
      <c r="Z18" s="3"/>
      <c r="AA18" s="5"/>
      <c r="AB18" s="11"/>
      <c r="AC18" s="13">
        <f t="shared" si="0"/>
        <v>20</v>
      </c>
      <c r="AD18" s="15" t="s">
        <v>44</v>
      </c>
    </row>
    <row r="19" spans="1:30" ht="30" customHeight="1">
      <c r="A19" s="6">
        <v>10</v>
      </c>
      <c r="B19" s="23" t="s">
        <v>9</v>
      </c>
      <c r="C19" s="32" t="s">
        <v>35</v>
      </c>
      <c r="D19" s="33">
        <v>2</v>
      </c>
      <c r="E19" s="32" t="s">
        <v>39</v>
      </c>
      <c r="F19" s="33">
        <v>6</v>
      </c>
      <c r="G19" s="32" t="s">
        <v>40</v>
      </c>
      <c r="H19" s="33">
        <v>5</v>
      </c>
      <c r="I19" s="32" t="s">
        <v>40</v>
      </c>
      <c r="J19" s="33">
        <v>5</v>
      </c>
      <c r="K19" s="32" t="s">
        <v>37</v>
      </c>
      <c r="L19" s="33">
        <v>8</v>
      </c>
      <c r="M19" s="32" t="s">
        <v>33</v>
      </c>
      <c r="N19" s="33">
        <v>3</v>
      </c>
      <c r="O19" s="32" t="s">
        <v>35</v>
      </c>
      <c r="P19" s="33">
        <v>2</v>
      </c>
      <c r="Q19" s="32" t="s">
        <v>50</v>
      </c>
      <c r="R19" s="33">
        <v>1</v>
      </c>
      <c r="S19" s="27"/>
      <c r="T19" s="11"/>
      <c r="U19" s="32"/>
      <c r="V19" s="33"/>
      <c r="W19" s="27"/>
      <c r="X19" s="3"/>
      <c r="Y19" s="5"/>
      <c r="Z19" s="3"/>
      <c r="AA19" s="5"/>
      <c r="AB19" s="11"/>
      <c r="AC19" s="38">
        <f t="shared" si="0"/>
        <v>32</v>
      </c>
      <c r="AD19" s="39" t="s">
        <v>52</v>
      </c>
    </row>
    <row r="20" spans="1:30" ht="30" customHeight="1">
      <c r="A20" s="6">
        <v>11</v>
      </c>
      <c r="B20" s="23" t="s">
        <v>10</v>
      </c>
      <c r="C20" s="32" t="s">
        <v>38</v>
      </c>
      <c r="D20" s="33">
        <v>4</v>
      </c>
      <c r="E20" s="32" t="s">
        <v>33</v>
      </c>
      <c r="F20" s="33">
        <v>3</v>
      </c>
      <c r="G20" s="32" t="s">
        <v>45</v>
      </c>
      <c r="H20" s="33">
        <v>0</v>
      </c>
      <c r="I20" s="32" t="s">
        <v>36</v>
      </c>
      <c r="J20" s="33">
        <v>7</v>
      </c>
      <c r="K20" s="32" t="s">
        <v>42</v>
      </c>
      <c r="L20" s="33">
        <v>1</v>
      </c>
      <c r="M20" s="32"/>
      <c r="N20" s="33"/>
      <c r="O20" s="32" t="s">
        <v>41</v>
      </c>
      <c r="P20" s="33">
        <v>10</v>
      </c>
      <c r="Q20" s="32" t="s">
        <v>39</v>
      </c>
      <c r="R20" s="33">
        <v>6</v>
      </c>
      <c r="S20" s="27"/>
      <c r="T20" s="11"/>
      <c r="U20" s="32"/>
      <c r="V20" s="33"/>
      <c r="W20" s="27"/>
      <c r="X20" s="3"/>
      <c r="Y20" s="5"/>
      <c r="Z20" s="3"/>
      <c r="AA20" s="5"/>
      <c r="AB20" s="11"/>
      <c r="AC20" s="13">
        <f t="shared" si="0"/>
        <v>31</v>
      </c>
      <c r="AD20" s="15" t="s">
        <v>33</v>
      </c>
    </row>
    <row r="21" spans="1:30" ht="33">
      <c r="A21" s="6">
        <v>12</v>
      </c>
      <c r="B21" s="23" t="s">
        <v>11</v>
      </c>
      <c r="C21" s="32"/>
      <c r="D21" s="33"/>
      <c r="E21" s="32"/>
      <c r="F21" s="33"/>
      <c r="G21" s="32"/>
      <c r="H21" s="33"/>
      <c r="I21" s="32"/>
      <c r="J21" s="33"/>
      <c r="K21" s="32" t="s">
        <v>35</v>
      </c>
      <c r="L21" s="33">
        <v>2</v>
      </c>
      <c r="M21" s="32"/>
      <c r="N21" s="33"/>
      <c r="O21" s="32"/>
      <c r="P21" s="33"/>
      <c r="Q21" s="32" t="s">
        <v>50</v>
      </c>
      <c r="R21" s="33">
        <v>1</v>
      </c>
      <c r="S21" s="27"/>
      <c r="T21" s="11"/>
      <c r="U21" s="32"/>
      <c r="V21" s="33"/>
      <c r="W21" s="27"/>
      <c r="X21" s="3"/>
      <c r="Y21" s="5"/>
      <c r="Z21" s="3"/>
      <c r="AA21" s="5"/>
      <c r="AB21" s="11"/>
      <c r="AC21" s="13">
        <f t="shared" si="0"/>
        <v>3</v>
      </c>
      <c r="AD21" s="15" t="s">
        <v>53</v>
      </c>
    </row>
    <row r="22" spans="1:30" ht="30" customHeight="1">
      <c r="A22" s="6">
        <v>13</v>
      </c>
      <c r="B22" s="23" t="s">
        <v>12</v>
      </c>
      <c r="C22" s="32" t="s">
        <v>33</v>
      </c>
      <c r="D22" s="33">
        <v>3</v>
      </c>
      <c r="E22" s="32" t="s">
        <v>36</v>
      </c>
      <c r="F22" s="33">
        <v>7</v>
      </c>
      <c r="G22" s="32" t="s">
        <v>33</v>
      </c>
      <c r="H22" s="33">
        <v>3</v>
      </c>
      <c r="I22" s="32" t="s">
        <v>38</v>
      </c>
      <c r="J22" s="33">
        <v>4</v>
      </c>
      <c r="K22" s="32" t="s">
        <v>33</v>
      </c>
      <c r="L22" s="33">
        <v>3</v>
      </c>
      <c r="M22" s="32" t="s">
        <v>39</v>
      </c>
      <c r="N22" s="33">
        <v>6</v>
      </c>
      <c r="O22" s="32" t="s">
        <v>33</v>
      </c>
      <c r="P22" s="33">
        <v>3</v>
      </c>
      <c r="Q22" s="32" t="s">
        <v>38</v>
      </c>
      <c r="R22" s="33">
        <v>4</v>
      </c>
      <c r="S22" s="27"/>
      <c r="T22" s="11"/>
      <c r="U22" s="32" t="s">
        <v>33</v>
      </c>
      <c r="V22" s="33">
        <v>3</v>
      </c>
      <c r="W22" s="27"/>
      <c r="X22" s="3"/>
      <c r="Y22" s="5"/>
      <c r="Z22" s="3"/>
      <c r="AA22" s="5"/>
      <c r="AB22" s="11"/>
      <c r="AC22" s="13">
        <f t="shared" si="0"/>
        <v>36</v>
      </c>
      <c r="AD22" s="15" t="s">
        <v>39</v>
      </c>
    </row>
    <row r="23" spans="1:30" ht="33">
      <c r="A23" s="6">
        <v>14</v>
      </c>
      <c r="B23" s="23" t="s">
        <v>13</v>
      </c>
      <c r="C23" s="32"/>
      <c r="D23" s="33">
        <v>0</v>
      </c>
      <c r="E23" s="32"/>
      <c r="F23" s="33">
        <v>0</v>
      </c>
      <c r="G23" s="32" t="s">
        <v>35</v>
      </c>
      <c r="H23" s="33">
        <v>2</v>
      </c>
      <c r="I23" s="32"/>
      <c r="J23" s="33">
        <v>0</v>
      </c>
      <c r="K23" s="32" t="s">
        <v>48</v>
      </c>
      <c r="L23" s="33">
        <v>1</v>
      </c>
      <c r="M23" s="32"/>
      <c r="N23" s="33"/>
      <c r="O23" s="32" t="s">
        <v>38</v>
      </c>
      <c r="P23" s="33">
        <v>4</v>
      </c>
      <c r="Q23" s="32" t="s">
        <v>50</v>
      </c>
      <c r="R23" s="33">
        <v>1</v>
      </c>
      <c r="S23" s="27"/>
      <c r="T23" s="11"/>
      <c r="U23" s="32"/>
      <c r="V23" s="33"/>
      <c r="W23" s="27"/>
      <c r="X23" s="3"/>
      <c r="Y23" s="5"/>
      <c r="Z23" s="3"/>
      <c r="AA23" s="5"/>
      <c r="AB23" s="11"/>
      <c r="AC23" s="13">
        <f t="shared" si="0"/>
        <v>8</v>
      </c>
      <c r="AD23" s="15" t="s">
        <v>47</v>
      </c>
    </row>
    <row r="24" spans="1:30" ht="33">
      <c r="A24" s="6">
        <v>15</v>
      </c>
      <c r="B24" s="23" t="s">
        <v>14</v>
      </c>
      <c r="C24" s="32" t="s">
        <v>41</v>
      </c>
      <c r="D24" s="33">
        <v>10</v>
      </c>
      <c r="E24" s="32" t="s">
        <v>34</v>
      </c>
      <c r="F24" s="33">
        <v>1</v>
      </c>
      <c r="G24" s="32" t="s">
        <v>32</v>
      </c>
      <c r="H24" s="33">
        <v>1</v>
      </c>
      <c r="I24" s="32" t="s">
        <v>37</v>
      </c>
      <c r="J24" s="33">
        <v>8</v>
      </c>
      <c r="K24" s="32" t="s">
        <v>44</v>
      </c>
      <c r="L24" s="33">
        <v>1</v>
      </c>
      <c r="M24" s="32" t="s">
        <v>38</v>
      </c>
      <c r="N24" s="33">
        <v>4</v>
      </c>
      <c r="O24" s="32" t="s">
        <v>44</v>
      </c>
      <c r="P24" s="33">
        <v>1</v>
      </c>
      <c r="Q24" s="32" t="s">
        <v>35</v>
      </c>
      <c r="R24" s="33">
        <v>2</v>
      </c>
      <c r="S24" s="27"/>
      <c r="T24" s="11"/>
      <c r="U24" s="32" t="s">
        <v>38</v>
      </c>
      <c r="V24" s="33">
        <v>4</v>
      </c>
      <c r="W24" s="27"/>
      <c r="X24" s="3"/>
      <c r="Y24" s="5"/>
      <c r="Z24" s="3"/>
      <c r="AA24" s="5"/>
      <c r="AB24" s="11"/>
      <c r="AC24" s="13">
        <f t="shared" si="0"/>
        <v>32</v>
      </c>
      <c r="AD24" s="15" t="s">
        <v>52</v>
      </c>
    </row>
    <row r="25" spans="1:30" ht="33">
      <c r="A25" s="6">
        <v>16</v>
      </c>
      <c r="B25" s="23" t="s">
        <v>15</v>
      </c>
      <c r="C25" s="32"/>
      <c r="D25" s="33">
        <v>0</v>
      </c>
      <c r="E25" s="32" t="s">
        <v>35</v>
      </c>
      <c r="F25" s="33">
        <v>2</v>
      </c>
      <c r="G25" s="32" t="s">
        <v>44</v>
      </c>
      <c r="H25" s="33">
        <v>1</v>
      </c>
      <c r="I25" s="32"/>
      <c r="J25" s="33">
        <v>0</v>
      </c>
      <c r="K25" s="32" t="s">
        <v>39</v>
      </c>
      <c r="L25" s="33">
        <v>6</v>
      </c>
      <c r="M25" s="32"/>
      <c r="N25" s="33"/>
      <c r="O25" s="32"/>
      <c r="P25" s="33"/>
      <c r="Q25" s="32" t="s">
        <v>37</v>
      </c>
      <c r="R25" s="33">
        <v>8</v>
      </c>
      <c r="S25" s="27"/>
      <c r="T25" s="11"/>
      <c r="U25" s="32"/>
      <c r="V25" s="33"/>
      <c r="W25" s="27"/>
      <c r="X25" s="3"/>
      <c r="Y25" s="5"/>
      <c r="Z25" s="3"/>
      <c r="AA25" s="5"/>
      <c r="AB25" s="11"/>
      <c r="AC25" s="13">
        <f t="shared" si="0"/>
        <v>17</v>
      </c>
      <c r="AD25" s="15" t="s">
        <v>32</v>
      </c>
    </row>
    <row r="26" spans="1:33" ht="33">
      <c r="A26" s="6">
        <v>17</v>
      </c>
      <c r="B26" s="23" t="s">
        <v>16</v>
      </c>
      <c r="C26" s="32"/>
      <c r="D26" s="33"/>
      <c r="E26" s="32"/>
      <c r="F26" s="33"/>
      <c r="G26" s="32"/>
      <c r="H26" s="33"/>
      <c r="I26" s="32"/>
      <c r="J26" s="33"/>
      <c r="K26" s="32"/>
      <c r="L26" s="33"/>
      <c r="M26" s="32"/>
      <c r="N26" s="33"/>
      <c r="O26" s="32"/>
      <c r="P26" s="33"/>
      <c r="Q26" s="32"/>
      <c r="R26" s="33"/>
      <c r="S26" s="27"/>
      <c r="T26" s="11"/>
      <c r="U26" s="32"/>
      <c r="V26" s="33"/>
      <c r="W26" s="27"/>
      <c r="X26" s="3"/>
      <c r="Y26" s="5"/>
      <c r="Z26" s="3"/>
      <c r="AA26" s="5"/>
      <c r="AB26" s="11"/>
      <c r="AC26" s="13">
        <f t="shared" si="0"/>
        <v>0</v>
      </c>
      <c r="AD26" s="15"/>
      <c r="AG26" s="1">
        <v>0</v>
      </c>
    </row>
    <row r="27" spans="1:33" ht="33.75" customHeight="1" thickBot="1">
      <c r="A27" s="7">
        <v>18</v>
      </c>
      <c r="B27" s="25" t="s">
        <v>17</v>
      </c>
      <c r="C27" s="36"/>
      <c r="D27" s="37">
        <v>0</v>
      </c>
      <c r="E27" s="36"/>
      <c r="F27" s="37">
        <v>0</v>
      </c>
      <c r="G27" s="36" t="s">
        <v>42</v>
      </c>
      <c r="H27" s="37">
        <v>1</v>
      </c>
      <c r="I27" s="36" t="s">
        <v>32</v>
      </c>
      <c r="J27" s="37">
        <v>1</v>
      </c>
      <c r="K27" s="36" t="s">
        <v>49</v>
      </c>
      <c r="L27" s="37">
        <v>1</v>
      </c>
      <c r="M27" s="36"/>
      <c r="N27" s="37"/>
      <c r="O27" s="36"/>
      <c r="P27" s="37"/>
      <c r="Q27" s="36"/>
      <c r="R27" s="37"/>
      <c r="S27" s="29"/>
      <c r="T27" s="12"/>
      <c r="U27" s="36"/>
      <c r="V27" s="37"/>
      <c r="W27" s="29"/>
      <c r="X27" s="9"/>
      <c r="Y27" s="8"/>
      <c r="Z27" s="9"/>
      <c r="AA27" s="8"/>
      <c r="AB27" s="12"/>
      <c r="AC27" s="14">
        <f t="shared" si="0"/>
        <v>3</v>
      </c>
      <c r="AD27" s="16" t="s">
        <v>53</v>
      </c>
      <c r="AG27" s="1">
        <v>0</v>
      </c>
    </row>
  </sheetData>
  <sheetProtection/>
  <mergeCells count="17">
    <mergeCell ref="AC8:AC9"/>
    <mergeCell ref="AD8:AD9"/>
    <mergeCell ref="A8:A9"/>
    <mergeCell ref="B8:B9"/>
    <mergeCell ref="C8:D8"/>
    <mergeCell ref="E8:F8"/>
    <mergeCell ref="G8:H8"/>
    <mergeCell ref="I8:J8"/>
    <mergeCell ref="K8:L8"/>
    <mergeCell ref="M8:N8"/>
    <mergeCell ref="W8:X8"/>
    <mergeCell ref="Y8:Z8"/>
    <mergeCell ref="AA8:AB8"/>
    <mergeCell ref="O8:P8"/>
    <mergeCell ref="Q8:R8"/>
    <mergeCell ref="S8:T8"/>
    <mergeCell ref="U8:V8"/>
  </mergeCells>
  <printOptions horizontalCentered="1" verticalCentered="1"/>
  <pageMargins left="0.3937007874015748" right="0.35433070866141736" top="0.25" bottom="0.31496062992125984" header="0.2" footer="0.2362204724409449"/>
  <pageSetup horizontalDpi="600" verticalDpi="600" orientation="landscape" paperSize="8" scale="103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8:BY143"/>
  <sheetViews>
    <sheetView zoomScale="50" zoomScaleNormal="50" zoomScalePageLayoutView="0" workbookViewId="0" topLeftCell="B1">
      <pane xSplit="1" ySplit="10" topLeftCell="P47" activePane="bottomRight" state="frozen"/>
      <selection pane="topLeft" activeCell="B1" sqref="B1"/>
      <selection pane="topRight" activeCell="C1" sqref="C1"/>
      <selection pane="bottomLeft" activeCell="B10" sqref="B10"/>
      <selection pane="bottomRight" activeCell="AD73" sqref="AD73"/>
    </sheetView>
  </sheetViews>
  <sheetFormatPr defaultColWidth="9.125" defaultRowHeight="12.75"/>
  <cols>
    <col min="1" max="1" width="4.875" style="1" hidden="1" customWidth="1"/>
    <col min="2" max="2" width="49.00390625" style="1" customWidth="1"/>
    <col min="3" max="36" width="8.625" style="1" customWidth="1"/>
    <col min="37" max="37" width="14.50390625" style="1" customWidth="1"/>
    <col min="38" max="38" width="12.50390625" style="1" customWidth="1"/>
    <col min="39" max="39" width="15.00390625" style="1" customWidth="1"/>
    <col min="40" max="40" width="13.125" style="1" customWidth="1"/>
    <col min="41" max="41" width="10.125" style="1" bestFit="1" customWidth="1"/>
    <col min="42" max="42" width="13.125" style="336" customWidth="1"/>
    <col min="43" max="16384" width="9.125" style="1" customWidth="1"/>
  </cols>
  <sheetData>
    <row r="7" ht="44.25" customHeight="1" thickBot="1"/>
    <row r="8" spans="1:77" ht="34.5" customHeight="1">
      <c r="A8" s="723" t="s">
        <v>31</v>
      </c>
      <c r="B8" s="729" t="s">
        <v>61</v>
      </c>
      <c r="C8" s="739" t="s">
        <v>18</v>
      </c>
      <c r="D8" s="740"/>
      <c r="E8" s="739" t="s">
        <v>205</v>
      </c>
      <c r="F8" s="740"/>
      <c r="G8" s="739" t="s">
        <v>22</v>
      </c>
      <c r="H8" s="740"/>
      <c r="I8" s="739" t="s">
        <v>27</v>
      </c>
      <c r="J8" s="740"/>
      <c r="K8" s="739" t="s">
        <v>182</v>
      </c>
      <c r="L8" s="740"/>
      <c r="M8" s="739" t="s">
        <v>23</v>
      </c>
      <c r="N8" s="740"/>
      <c r="O8" s="739" t="s">
        <v>25</v>
      </c>
      <c r="P8" s="740"/>
      <c r="Q8" s="739" t="s">
        <v>24</v>
      </c>
      <c r="R8" s="740"/>
      <c r="S8" s="739" t="s">
        <v>178</v>
      </c>
      <c r="T8" s="740"/>
      <c r="U8" s="739" t="s">
        <v>181</v>
      </c>
      <c r="V8" s="740"/>
      <c r="W8" s="739" t="s">
        <v>121</v>
      </c>
      <c r="X8" s="740"/>
      <c r="Y8" s="727" t="s">
        <v>122</v>
      </c>
      <c r="Z8" s="710"/>
      <c r="AA8" s="710"/>
      <c r="AB8" s="728"/>
      <c r="AC8" s="739" t="s">
        <v>63</v>
      </c>
      <c r="AD8" s="740"/>
      <c r="AE8" s="739" t="s">
        <v>64</v>
      </c>
      <c r="AF8" s="740"/>
      <c r="AG8" s="739" t="s">
        <v>66</v>
      </c>
      <c r="AH8" s="740"/>
      <c r="AI8" s="739" t="s">
        <v>65</v>
      </c>
      <c r="AJ8" s="740"/>
      <c r="AK8" s="727" t="s">
        <v>71</v>
      </c>
      <c r="AL8" s="728"/>
      <c r="AM8" s="727" t="s">
        <v>72</v>
      </c>
      <c r="AN8" s="728"/>
      <c r="AO8" s="727" t="s">
        <v>142</v>
      </c>
      <c r="AP8" s="728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</row>
    <row r="9" spans="1:77" ht="16.5">
      <c r="A9" s="745"/>
      <c r="B9" s="746"/>
      <c r="C9" s="741"/>
      <c r="D9" s="742"/>
      <c r="E9" s="741"/>
      <c r="F9" s="742"/>
      <c r="G9" s="741"/>
      <c r="H9" s="742"/>
      <c r="I9" s="743"/>
      <c r="J9" s="744"/>
      <c r="K9" s="741"/>
      <c r="L9" s="742"/>
      <c r="M9" s="741"/>
      <c r="N9" s="742"/>
      <c r="O9" s="741"/>
      <c r="P9" s="742"/>
      <c r="Q9" s="741"/>
      <c r="R9" s="742"/>
      <c r="S9" s="741"/>
      <c r="T9" s="742"/>
      <c r="U9" s="741"/>
      <c r="V9" s="742"/>
      <c r="W9" s="741"/>
      <c r="X9" s="742"/>
      <c r="Y9" s="737" t="s">
        <v>231</v>
      </c>
      <c r="Z9" s="738"/>
      <c r="AA9" s="737" t="s">
        <v>232</v>
      </c>
      <c r="AB9" s="738"/>
      <c r="AC9" s="741"/>
      <c r="AD9" s="742"/>
      <c r="AE9" s="741"/>
      <c r="AF9" s="742"/>
      <c r="AG9" s="741"/>
      <c r="AH9" s="742"/>
      <c r="AI9" s="741"/>
      <c r="AJ9" s="742"/>
      <c r="AK9" s="504"/>
      <c r="AL9" s="505"/>
      <c r="AM9" s="504"/>
      <c r="AN9" s="505"/>
      <c r="AO9" s="504"/>
      <c r="AP9" s="505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</row>
    <row r="10" spans="1:77" ht="30" customHeight="1" thickBot="1">
      <c r="A10" s="724"/>
      <c r="B10" s="730"/>
      <c r="C10" s="136" t="s">
        <v>19</v>
      </c>
      <c r="D10" s="135" t="s">
        <v>20</v>
      </c>
      <c r="E10" s="134" t="s">
        <v>19</v>
      </c>
      <c r="F10" s="135" t="s">
        <v>20</v>
      </c>
      <c r="G10" s="134" t="s">
        <v>19</v>
      </c>
      <c r="H10" s="135" t="s">
        <v>20</v>
      </c>
      <c r="I10" s="137" t="s">
        <v>19</v>
      </c>
      <c r="J10" s="138" t="s">
        <v>20</v>
      </c>
      <c r="K10" s="134" t="s">
        <v>19</v>
      </c>
      <c r="L10" s="135" t="s">
        <v>20</v>
      </c>
      <c r="M10" s="134" t="s">
        <v>19</v>
      </c>
      <c r="N10" s="135" t="s">
        <v>20</v>
      </c>
      <c r="O10" s="134" t="s">
        <v>19</v>
      </c>
      <c r="P10" s="135" t="s">
        <v>20</v>
      </c>
      <c r="Q10" s="134" t="s">
        <v>19</v>
      </c>
      <c r="R10" s="135" t="s">
        <v>20</v>
      </c>
      <c r="S10" s="134" t="s">
        <v>19</v>
      </c>
      <c r="T10" s="135" t="s">
        <v>20</v>
      </c>
      <c r="U10" s="134" t="s">
        <v>19</v>
      </c>
      <c r="V10" s="135" t="s">
        <v>20</v>
      </c>
      <c r="W10" s="134" t="s">
        <v>19</v>
      </c>
      <c r="X10" s="135" t="s">
        <v>20</v>
      </c>
      <c r="Y10" s="134" t="s">
        <v>19</v>
      </c>
      <c r="Z10" s="135" t="s">
        <v>20</v>
      </c>
      <c r="AA10" s="134" t="s">
        <v>19</v>
      </c>
      <c r="AB10" s="135" t="s">
        <v>20</v>
      </c>
      <c r="AC10" s="134" t="s">
        <v>19</v>
      </c>
      <c r="AD10" s="135" t="s">
        <v>20</v>
      </c>
      <c r="AE10" s="134" t="s">
        <v>19</v>
      </c>
      <c r="AF10" s="135" t="s">
        <v>20</v>
      </c>
      <c r="AG10" s="137" t="s">
        <v>19</v>
      </c>
      <c r="AH10" s="138" t="s">
        <v>20</v>
      </c>
      <c r="AI10" s="136" t="s">
        <v>19</v>
      </c>
      <c r="AJ10" s="139" t="s">
        <v>20</v>
      </c>
      <c r="AK10" s="349" t="s">
        <v>29</v>
      </c>
      <c r="AL10" s="350" t="s">
        <v>30</v>
      </c>
      <c r="AM10" s="349" t="s">
        <v>29</v>
      </c>
      <c r="AN10" s="350" t="s">
        <v>30</v>
      </c>
      <c r="AO10" s="349" t="s">
        <v>143</v>
      </c>
      <c r="AP10" s="358" t="s">
        <v>144</v>
      </c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</row>
    <row r="11" spans="1:77" ht="34.5" customHeight="1">
      <c r="A11" s="103"/>
      <c r="B11" s="155" t="s">
        <v>62</v>
      </c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59"/>
      <c r="AL11" s="160"/>
      <c r="AM11" s="159"/>
      <c r="AN11" s="161"/>
      <c r="AO11" s="426"/>
      <c r="AP11" s="359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</row>
    <row r="12" spans="1:77" ht="27.75">
      <c r="A12" s="378"/>
      <c r="B12" s="391" t="s">
        <v>74</v>
      </c>
      <c r="C12" s="151">
        <v>4</v>
      </c>
      <c r="D12" s="152">
        <v>16</v>
      </c>
      <c r="E12" s="462" t="s">
        <v>166</v>
      </c>
      <c r="F12" s="150">
        <v>13.5</v>
      </c>
      <c r="G12" s="149">
        <v>2</v>
      </c>
      <c r="H12" s="150">
        <v>18</v>
      </c>
      <c r="I12" s="149">
        <v>3</v>
      </c>
      <c r="J12" s="150">
        <v>17</v>
      </c>
      <c r="K12" s="462" t="s">
        <v>37</v>
      </c>
      <c r="L12" s="150">
        <v>18</v>
      </c>
      <c r="M12" s="462" t="s">
        <v>37</v>
      </c>
      <c r="N12" s="150">
        <v>18</v>
      </c>
      <c r="O12" s="149">
        <v>4</v>
      </c>
      <c r="P12" s="150">
        <v>16</v>
      </c>
      <c r="Q12" s="149">
        <v>3</v>
      </c>
      <c r="R12" s="150">
        <v>17</v>
      </c>
      <c r="S12" s="462" t="s">
        <v>100</v>
      </c>
      <c r="T12" s="150">
        <v>15.5</v>
      </c>
      <c r="U12" s="462">
        <v>6</v>
      </c>
      <c r="V12" s="150">
        <v>14</v>
      </c>
      <c r="W12" s="462" t="s">
        <v>224</v>
      </c>
      <c r="X12" s="150">
        <v>10.5</v>
      </c>
      <c r="Y12" s="149">
        <v>4</v>
      </c>
      <c r="Z12" s="150">
        <v>19</v>
      </c>
      <c r="AA12" s="149"/>
      <c r="AB12" s="150"/>
      <c r="AC12" s="149">
        <v>3</v>
      </c>
      <c r="AD12" s="150">
        <v>17</v>
      </c>
      <c r="AE12" s="149">
        <v>2</v>
      </c>
      <c r="AF12" s="150">
        <v>18</v>
      </c>
      <c r="AG12" s="149">
        <v>3</v>
      </c>
      <c r="AH12" s="150">
        <v>17</v>
      </c>
      <c r="AI12" s="462" t="s">
        <v>236</v>
      </c>
      <c r="AJ12" s="466">
        <v>5.5</v>
      </c>
      <c r="AK12" s="290">
        <f aca="true" t="shared" si="0" ref="AK12:AK26">AM12</f>
        <v>250</v>
      </c>
      <c r="AL12" s="364" t="s">
        <v>41</v>
      </c>
      <c r="AM12" s="288">
        <f aca="true" t="shared" si="1" ref="AM12:AM25">D12+F12+H12+J12+N12+P12+R12+T12+X12+AD12+AF12+AH12+AJ12+AB12+V12+L12+Z12</f>
        <v>250</v>
      </c>
      <c r="AN12" s="364" t="s">
        <v>41</v>
      </c>
      <c r="AO12" s="368">
        <v>1</v>
      </c>
      <c r="AP12" s="449">
        <f aca="true" t="shared" si="2" ref="AP12:AP26">AO12</f>
        <v>1</v>
      </c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</row>
    <row r="13" spans="1:77" ht="45">
      <c r="A13" s="379"/>
      <c r="B13" s="394" t="s">
        <v>206</v>
      </c>
      <c r="C13" s="147">
        <v>5</v>
      </c>
      <c r="D13" s="148">
        <v>15</v>
      </c>
      <c r="E13" s="463" t="s">
        <v>41</v>
      </c>
      <c r="F13" s="146">
        <v>20</v>
      </c>
      <c r="G13" s="145">
        <v>1</v>
      </c>
      <c r="H13" s="146">
        <v>20</v>
      </c>
      <c r="I13" s="145">
        <v>1</v>
      </c>
      <c r="J13" s="146">
        <v>20</v>
      </c>
      <c r="K13" s="463" t="s">
        <v>41</v>
      </c>
      <c r="L13" s="146">
        <v>20</v>
      </c>
      <c r="M13" s="463" t="s">
        <v>39</v>
      </c>
      <c r="N13" s="146">
        <v>16</v>
      </c>
      <c r="O13" s="145">
        <v>3</v>
      </c>
      <c r="P13" s="146">
        <v>17</v>
      </c>
      <c r="Q13" s="145">
        <v>12</v>
      </c>
      <c r="R13" s="146">
        <v>8</v>
      </c>
      <c r="S13" s="463" t="s">
        <v>100</v>
      </c>
      <c r="T13" s="146">
        <v>15.5</v>
      </c>
      <c r="U13" s="463">
        <v>1</v>
      </c>
      <c r="V13" s="146">
        <v>20</v>
      </c>
      <c r="W13" s="463" t="s">
        <v>164</v>
      </c>
      <c r="X13" s="146">
        <v>17</v>
      </c>
      <c r="Y13" s="145">
        <v>2</v>
      </c>
      <c r="Z13" s="146">
        <v>21</v>
      </c>
      <c r="AA13" s="145"/>
      <c r="AB13" s="146"/>
      <c r="AC13" s="145">
        <v>12</v>
      </c>
      <c r="AD13" s="146">
        <v>8</v>
      </c>
      <c r="AE13" s="145">
        <v>16</v>
      </c>
      <c r="AF13" s="146">
        <v>4</v>
      </c>
      <c r="AG13" s="145">
        <v>6</v>
      </c>
      <c r="AH13" s="146">
        <v>14</v>
      </c>
      <c r="AI13" s="463" t="s">
        <v>236</v>
      </c>
      <c r="AJ13" s="467">
        <v>5.5</v>
      </c>
      <c r="AK13" s="291">
        <f t="shared" si="0"/>
        <v>241</v>
      </c>
      <c r="AL13" s="348" t="s">
        <v>37</v>
      </c>
      <c r="AM13" s="273">
        <f t="shared" si="1"/>
        <v>241</v>
      </c>
      <c r="AN13" s="348" t="s">
        <v>37</v>
      </c>
      <c r="AO13" s="369">
        <v>2</v>
      </c>
      <c r="AP13" s="450">
        <f t="shared" si="2"/>
        <v>2</v>
      </c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</row>
    <row r="14" spans="1:77" ht="27.75">
      <c r="A14" s="379"/>
      <c r="B14" s="392" t="s">
        <v>78</v>
      </c>
      <c r="C14" s="147">
        <v>1</v>
      </c>
      <c r="D14" s="148">
        <v>20</v>
      </c>
      <c r="E14" s="463" t="s">
        <v>36</v>
      </c>
      <c r="F14" s="146">
        <v>17</v>
      </c>
      <c r="G14" s="145">
        <v>10</v>
      </c>
      <c r="H14" s="146">
        <v>10</v>
      </c>
      <c r="I14" s="464" t="s">
        <v>166</v>
      </c>
      <c r="J14" s="146">
        <v>13.5</v>
      </c>
      <c r="K14" s="463" t="s">
        <v>166</v>
      </c>
      <c r="L14" s="146">
        <v>13.5</v>
      </c>
      <c r="M14" s="463" t="s">
        <v>35</v>
      </c>
      <c r="N14" s="146">
        <v>12</v>
      </c>
      <c r="O14" s="145">
        <v>18</v>
      </c>
      <c r="P14" s="146">
        <v>2</v>
      </c>
      <c r="Q14" s="145">
        <v>25</v>
      </c>
      <c r="R14" s="146">
        <v>1</v>
      </c>
      <c r="S14" s="463" t="s">
        <v>59</v>
      </c>
      <c r="T14" s="146">
        <v>12.5</v>
      </c>
      <c r="U14" s="463">
        <v>7</v>
      </c>
      <c r="V14" s="146">
        <v>13</v>
      </c>
      <c r="W14" s="463" t="s">
        <v>37</v>
      </c>
      <c r="X14" s="146">
        <v>18</v>
      </c>
      <c r="Y14" s="145">
        <v>3</v>
      </c>
      <c r="Z14" s="146">
        <v>20</v>
      </c>
      <c r="AA14" s="145"/>
      <c r="AB14" s="146"/>
      <c r="AC14" s="145">
        <v>6</v>
      </c>
      <c r="AD14" s="146">
        <v>14</v>
      </c>
      <c r="AE14" s="145">
        <v>5</v>
      </c>
      <c r="AF14" s="146">
        <v>15</v>
      </c>
      <c r="AG14" s="145">
        <v>5</v>
      </c>
      <c r="AH14" s="146">
        <v>15</v>
      </c>
      <c r="AI14" s="463" t="s">
        <v>237</v>
      </c>
      <c r="AJ14" s="467">
        <v>1.5</v>
      </c>
      <c r="AK14" s="291">
        <f t="shared" si="0"/>
        <v>198</v>
      </c>
      <c r="AL14" s="348" t="s">
        <v>36</v>
      </c>
      <c r="AM14" s="273">
        <f t="shared" si="1"/>
        <v>198</v>
      </c>
      <c r="AN14" s="348" t="s">
        <v>36</v>
      </c>
      <c r="AO14" s="369">
        <v>3</v>
      </c>
      <c r="AP14" s="450">
        <f t="shared" si="2"/>
        <v>3</v>
      </c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</row>
    <row r="15" spans="1:77" ht="27.75">
      <c r="A15" s="379"/>
      <c r="B15" s="392" t="s">
        <v>77</v>
      </c>
      <c r="C15" s="147">
        <v>2</v>
      </c>
      <c r="D15" s="148">
        <v>18</v>
      </c>
      <c r="E15" s="463" t="s">
        <v>37</v>
      </c>
      <c r="F15" s="146">
        <v>18</v>
      </c>
      <c r="G15" s="145">
        <v>4</v>
      </c>
      <c r="H15" s="146">
        <v>16</v>
      </c>
      <c r="I15" s="145" t="s">
        <v>216</v>
      </c>
      <c r="J15" s="146">
        <v>5</v>
      </c>
      <c r="K15" s="463" t="s">
        <v>164</v>
      </c>
      <c r="L15" s="146">
        <f>(17+16)/2</f>
        <v>16.5</v>
      </c>
      <c r="M15" s="463" t="s">
        <v>34</v>
      </c>
      <c r="N15" s="146">
        <v>11</v>
      </c>
      <c r="O15" s="145">
        <v>7</v>
      </c>
      <c r="P15" s="146">
        <v>13</v>
      </c>
      <c r="Q15" s="145">
        <v>6</v>
      </c>
      <c r="R15" s="146">
        <v>14</v>
      </c>
      <c r="S15" s="463" t="s">
        <v>48</v>
      </c>
      <c r="T15" s="146">
        <v>4</v>
      </c>
      <c r="U15" s="463">
        <v>2</v>
      </c>
      <c r="V15" s="146">
        <v>18</v>
      </c>
      <c r="W15" s="463" t="s">
        <v>41</v>
      </c>
      <c r="X15" s="146">
        <v>20</v>
      </c>
      <c r="Y15" s="145">
        <v>1</v>
      </c>
      <c r="Z15" s="146">
        <v>23</v>
      </c>
      <c r="AA15" s="145"/>
      <c r="AB15" s="146"/>
      <c r="AC15" s="145">
        <v>18</v>
      </c>
      <c r="AD15" s="146">
        <v>0</v>
      </c>
      <c r="AE15" s="145">
        <v>15</v>
      </c>
      <c r="AF15" s="146">
        <v>5</v>
      </c>
      <c r="AG15" s="145">
        <v>8</v>
      </c>
      <c r="AH15" s="146">
        <v>12</v>
      </c>
      <c r="AI15" s="463" t="s">
        <v>237</v>
      </c>
      <c r="AJ15" s="467">
        <v>1.5</v>
      </c>
      <c r="AK15" s="291">
        <f t="shared" si="0"/>
        <v>195</v>
      </c>
      <c r="AL15" s="348" t="s">
        <v>39</v>
      </c>
      <c r="AM15" s="273">
        <f t="shared" si="1"/>
        <v>195</v>
      </c>
      <c r="AN15" s="348" t="s">
        <v>39</v>
      </c>
      <c r="AO15" s="369">
        <v>4</v>
      </c>
      <c r="AP15" s="450">
        <f t="shared" si="2"/>
        <v>4</v>
      </c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</row>
    <row r="16" spans="1:77" ht="27.75">
      <c r="A16" s="379"/>
      <c r="B16" s="392" t="s">
        <v>73</v>
      </c>
      <c r="C16" s="147">
        <v>18</v>
      </c>
      <c r="D16" s="148">
        <v>2</v>
      </c>
      <c r="E16" s="463" t="s">
        <v>207</v>
      </c>
      <c r="F16" s="146">
        <v>5</v>
      </c>
      <c r="G16" s="145">
        <v>3</v>
      </c>
      <c r="H16" s="146">
        <v>17</v>
      </c>
      <c r="I16" s="145"/>
      <c r="J16" s="146"/>
      <c r="K16" s="493" t="s">
        <v>222</v>
      </c>
      <c r="L16" s="146">
        <v>8</v>
      </c>
      <c r="M16" s="463" t="s">
        <v>38</v>
      </c>
      <c r="N16" s="146">
        <v>14</v>
      </c>
      <c r="O16" s="463"/>
      <c r="P16" s="146"/>
      <c r="Q16" s="463" t="s">
        <v>159</v>
      </c>
      <c r="R16" s="146">
        <v>1</v>
      </c>
      <c r="S16" s="463" t="s">
        <v>230</v>
      </c>
      <c r="T16" s="146">
        <v>2</v>
      </c>
      <c r="U16" s="463">
        <v>9</v>
      </c>
      <c r="V16" s="146">
        <v>11</v>
      </c>
      <c r="W16" s="463" t="s">
        <v>164</v>
      </c>
      <c r="X16" s="146">
        <v>17</v>
      </c>
      <c r="Y16" s="145">
        <v>8</v>
      </c>
      <c r="Z16" s="146">
        <v>15</v>
      </c>
      <c r="AA16" s="145"/>
      <c r="AB16" s="146"/>
      <c r="AC16" s="145">
        <v>4</v>
      </c>
      <c r="AD16" s="146">
        <v>16</v>
      </c>
      <c r="AE16" s="145">
        <v>13</v>
      </c>
      <c r="AF16" s="146">
        <v>7</v>
      </c>
      <c r="AG16" s="145">
        <v>2</v>
      </c>
      <c r="AH16" s="146">
        <v>18</v>
      </c>
      <c r="AI16" s="463" t="s">
        <v>41</v>
      </c>
      <c r="AJ16" s="467">
        <v>20</v>
      </c>
      <c r="AK16" s="291">
        <f t="shared" si="0"/>
        <v>153</v>
      </c>
      <c r="AL16" s="348" t="s">
        <v>40</v>
      </c>
      <c r="AM16" s="273">
        <f t="shared" si="1"/>
        <v>153</v>
      </c>
      <c r="AN16" s="348" t="s">
        <v>33</v>
      </c>
      <c r="AO16" s="369">
        <v>5</v>
      </c>
      <c r="AP16" s="450">
        <f t="shared" si="2"/>
        <v>5</v>
      </c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7" ht="27.75">
      <c r="A17" s="379"/>
      <c r="B17" s="392" t="s">
        <v>80</v>
      </c>
      <c r="C17" s="147">
        <v>13</v>
      </c>
      <c r="D17" s="148">
        <v>7</v>
      </c>
      <c r="E17" s="463" t="s">
        <v>207</v>
      </c>
      <c r="F17" s="146">
        <v>5</v>
      </c>
      <c r="G17" s="145">
        <v>6</v>
      </c>
      <c r="H17" s="146">
        <v>14</v>
      </c>
      <c r="I17" s="145" t="s">
        <v>216</v>
      </c>
      <c r="J17" s="146">
        <v>5</v>
      </c>
      <c r="K17" s="463" t="s">
        <v>223</v>
      </c>
      <c r="L17" s="146">
        <v>5</v>
      </c>
      <c r="M17" s="463" t="s">
        <v>131</v>
      </c>
      <c r="N17" s="146">
        <v>3</v>
      </c>
      <c r="O17" s="145">
        <v>10</v>
      </c>
      <c r="P17" s="146">
        <v>10</v>
      </c>
      <c r="Q17" s="145">
        <v>10</v>
      </c>
      <c r="R17" s="146">
        <v>10</v>
      </c>
      <c r="S17" s="463" t="s">
        <v>230</v>
      </c>
      <c r="T17" s="146">
        <v>2</v>
      </c>
      <c r="U17" s="463" t="s">
        <v>179</v>
      </c>
      <c r="V17" s="146">
        <v>9.5</v>
      </c>
      <c r="W17" s="463" t="s">
        <v>224</v>
      </c>
      <c r="X17" s="146">
        <v>10.5</v>
      </c>
      <c r="Y17" s="145"/>
      <c r="Z17" s="146"/>
      <c r="AA17" s="145">
        <v>1</v>
      </c>
      <c r="AB17" s="146">
        <v>20</v>
      </c>
      <c r="AC17" s="145">
        <v>1</v>
      </c>
      <c r="AD17" s="146">
        <v>20</v>
      </c>
      <c r="AE17" s="145">
        <v>10</v>
      </c>
      <c r="AF17" s="146">
        <v>10</v>
      </c>
      <c r="AG17" s="145"/>
      <c r="AH17" s="146"/>
      <c r="AI17" s="463" t="s">
        <v>234</v>
      </c>
      <c r="AJ17" s="467">
        <v>14</v>
      </c>
      <c r="AK17" s="291">
        <f t="shared" si="0"/>
        <v>145</v>
      </c>
      <c r="AL17" s="348" t="s">
        <v>38</v>
      </c>
      <c r="AM17" s="273">
        <f t="shared" si="1"/>
        <v>145</v>
      </c>
      <c r="AN17" s="348" t="s">
        <v>35</v>
      </c>
      <c r="AO17" s="369">
        <v>6</v>
      </c>
      <c r="AP17" s="450">
        <f t="shared" si="2"/>
        <v>6</v>
      </c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</row>
    <row r="18" spans="1:77" ht="27.75">
      <c r="A18" s="379"/>
      <c r="B18" s="392" t="s">
        <v>98</v>
      </c>
      <c r="C18" s="147">
        <v>14</v>
      </c>
      <c r="D18" s="148">
        <v>6</v>
      </c>
      <c r="E18" s="463" t="s">
        <v>166</v>
      </c>
      <c r="F18" s="146">
        <v>13.5</v>
      </c>
      <c r="G18" s="145">
        <v>12</v>
      </c>
      <c r="H18" s="146">
        <v>8</v>
      </c>
      <c r="I18" s="145">
        <v>4</v>
      </c>
      <c r="J18" s="146">
        <v>16</v>
      </c>
      <c r="K18" s="463" t="s">
        <v>164</v>
      </c>
      <c r="L18" s="146">
        <v>16.5</v>
      </c>
      <c r="M18" s="463" t="s">
        <v>41</v>
      </c>
      <c r="N18" s="146">
        <v>20</v>
      </c>
      <c r="O18" s="145">
        <v>12</v>
      </c>
      <c r="P18" s="146">
        <v>8</v>
      </c>
      <c r="Q18" s="145">
        <v>30</v>
      </c>
      <c r="R18" s="146">
        <v>1</v>
      </c>
      <c r="S18" s="463"/>
      <c r="T18" s="146"/>
      <c r="U18" s="463">
        <v>8</v>
      </c>
      <c r="V18" s="146">
        <v>12</v>
      </c>
      <c r="W18" s="463" t="s">
        <v>225</v>
      </c>
      <c r="X18" s="146">
        <v>3</v>
      </c>
      <c r="Y18" s="145"/>
      <c r="Z18" s="146"/>
      <c r="AA18" s="145">
        <v>5</v>
      </c>
      <c r="AB18" s="146">
        <v>15</v>
      </c>
      <c r="AC18" s="145"/>
      <c r="AD18" s="146"/>
      <c r="AE18" s="145">
        <v>21</v>
      </c>
      <c r="AF18" s="146">
        <v>1</v>
      </c>
      <c r="AG18" s="145"/>
      <c r="AH18" s="146"/>
      <c r="AI18" s="463" t="s">
        <v>111</v>
      </c>
      <c r="AJ18" s="467">
        <v>10.5</v>
      </c>
      <c r="AK18" s="291">
        <f t="shared" si="0"/>
        <v>130.5</v>
      </c>
      <c r="AL18" s="348" t="s">
        <v>33</v>
      </c>
      <c r="AM18" s="273">
        <f t="shared" si="1"/>
        <v>130.5</v>
      </c>
      <c r="AN18" s="348" t="s">
        <v>44</v>
      </c>
      <c r="AO18" s="369">
        <v>7</v>
      </c>
      <c r="AP18" s="450">
        <f t="shared" si="2"/>
        <v>7</v>
      </c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</row>
    <row r="19" spans="1:77" ht="27.75">
      <c r="A19" s="379"/>
      <c r="B19" s="392" t="s">
        <v>76</v>
      </c>
      <c r="C19" s="147">
        <v>3</v>
      </c>
      <c r="D19" s="148">
        <v>17</v>
      </c>
      <c r="E19" s="463" t="s">
        <v>207</v>
      </c>
      <c r="F19" s="146">
        <v>5</v>
      </c>
      <c r="G19" s="145">
        <v>8</v>
      </c>
      <c r="H19" s="146">
        <v>12</v>
      </c>
      <c r="I19" s="145">
        <v>2</v>
      </c>
      <c r="J19" s="146">
        <v>18</v>
      </c>
      <c r="K19" s="463" t="s">
        <v>223</v>
      </c>
      <c r="L19" s="146">
        <v>5</v>
      </c>
      <c r="M19" s="463" t="s">
        <v>47</v>
      </c>
      <c r="N19" s="146">
        <v>6</v>
      </c>
      <c r="O19" s="145">
        <v>9</v>
      </c>
      <c r="P19" s="146">
        <v>11</v>
      </c>
      <c r="Q19" s="145">
        <v>18</v>
      </c>
      <c r="R19" s="146">
        <v>2</v>
      </c>
      <c r="S19" s="463" t="s">
        <v>230</v>
      </c>
      <c r="T19" s="146">
        <v>2</v>
      </c>
      <c r="U19" s="463"/>
      <c r="V19" s="146"/>
      <c r="W19" s="463" t="s">
        <v>225</v>
      </c>
      <c r="X19" s="468">
        <v>3</v>
      </c>
      <c r="Y19" s="145">
        <v>7</v>
      </c>
      <c r="Z19" s="146">
        <v>16</v>
      </c>
      <c r="AA19" s="145"/>
      <c r="AB19" s="146"/>
      <c r="AC19" s="145">
        <v>17</v>
      </c>
      <c r="AD19" s="146">
        <v>3</v>
      </c>
      <c r="AE19" s="145">
        <v>17</v>
      </c>
      <c r="AF19" s="146">
        <v>3</v>
      </c>
      <c r="AG19" s="145">
        <v>15</v>
      </c>
      <c r="AH19" s="146">
        <v>5</v>
      </c>
      <c r="AI19" s="463" t="s">
        <v>238</v>
      </c>
      <c r="AJ19" s="467">
        <v>1</v>
      </c>
      <c r="AK19" s="291">
        <f t="shared" si="0"/>
        <v>109</v>
      </c>
      <c r="AL19" s="348" t="s">
        <v>35</v>
      </c>
      <c r="AM19" s="273">
        <f t="shared" si="1"/>
        <v>109</v>
      </c>
      <c r="AN19" s="348" t="s">
        <v>42</v>
      </c>
      <c r="AO19" s="369">
        <v>9</v>
      </c>
      <c r="AP19" s="450">
        <f t="shared" si="2"/>
        <v>9</v>
      </c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7" ht="27.75">
      <c r="A20" s="379"/>
      <c r="B20" s="392" t="s">
        <v>82</v>
      </c>
      <c r="C20" s="147"/>
      <c r="D20" s="148"/>
      <c r="E20" s="463" t="s">
        <v>111</v>
      </c>
      <c r="F20" s="146">
        <v>10.5</v>
      </c>
      <c r="G20" s="145"/>
      <c r="H20" s="146"/>
      <c r="I20" s="465" t="s">
        <v>215</v>
      </c>
      <c r="J20" s="146">
        <v>9</v>
      </c>
      <c r="K20" s="463" t="s">
        <v>166</v>
      </c>
      <c r="L20" s="146">
        <v>13.5</v>
      </c>
      <c r="M20" s="463" t="s">
        <v>146</v>
      </c>
      <c r="N20" s="146">
        <v>1</v>
      </c>
      <c r="O20" s="145"/>
      <c r="P20" s="146"/>
      <c r="Q20" s="145"/>
      <c r="R20" s="146"/>
      <c r="S20" s="145">
        <v>1</v>
      </c>
      <c r="T20" s="146">
        <v>20</v>
      </c>
      <c r="U20" s="463">
        <v>4</v>
      </c>
      <c r="V20" s="146">
        <v>16</v>
      </c>
      <c r="W20" s="463" t="s">
        <v>224</v>
      </c>
      <c r="X20" s="468">
        <v>10.5</v>
      </c>
      <c r="Y20" s="145">
        <v>6</v>
      </c>
      <c r="Z20" s="146">
        <v>17</v>
      </c>
      <c r="AA20" s="145"/>
      <c r="AB20" s="146"/>
      <c r="AC20" s="145">
        <v>9</v>
      </c>
      <c r="AD20" s="146">
        <v>11</v>
      </c>
      <c r="AE20" s="145"/>
      <c r="AF20" s="146"/>
      <c r="AG20" s="145"/>
      <c r="AH20" s="146"/>
      <c r="AI20" s="463"/>
      <c r="AJ20" s="467"/>
      <c r="AK20" s="291">
        <f t="shared" si="0"/>
        <v>108.5</v>
      </c>
      <c r="AL20" s="348" t="s">
        <v>34</v>
      </c>
      <c r="AM20" s="273">
        <f t="shared" si="1"/>
        <v>108.5</v>
      </c>
      <c r="AN20" s="348" t="s">
        <v>47</v>
      </c>
      <c r="AO20" s="369">
        <v>8</v>
      </c>
      <c r="AP20" s="450">
        <f t="shared" si="2"/>
        <v>8</v>
      </c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</row>
    <row r="21" spans="1:77" ht="27.75">
      <c r="A21" s="379"/>
      <c r="B21" s="392" t="s">
        <v>79</v>
      </c>
      <c r="C21" s="147">
        <v>6</v>
      </c>
      <c r="D21" s="148">
        <v>14</v>
      </c>
      <c r="E21" s="463" t="s">
        <v>111</v>
      </c>
      <c r="F21" s="146">
        <v>10.5</v>
      </c>
      <c r="G21" s="145">
        <v>13</v>
      </c>
      <c r="H21" s="146">
        <v>7</v>
      </c>
      <c r="I21" s="145" t="s">
        <v>216</v>
      </c>
      <c r="J21" s="146">
        <v>5</v>
      </c>
      <c r="K21" s="463" t="s">
        <v>223</v>
      </c>
      <c r="L21" s="146">
        <v>5</v>
      </c>
      <c r="M21" s="463" t="s">
        <v>140</v>
      </c>
      <c r="N21" s="146">
        <v>1</v>
      </c>
      <c r="O21" s="145">
        <v>5</v>
      </c>
      <c r="P21" s="146">
        <v>15</v>
      </c>
      <c r="Q21" s="145">
        <v>21</v>
      </c>
      <c r="R21" s="146">
        <v>1</v>
      </c>
      <c r="S21" s="145"/>
      <c r="T21" s="146"/>
      <c r="U21" s="463" t="s">
        <v>49</v>
      </c>
      <c r="V21" s="146">
        <v>5</v>
      </c>
      <c r="W21" s="463"/>
      <c r="X21" s="468"/>
      <c r="Y21" s="145"/>
      <c r="Z21" s="146"/>
      <c r="AA21" s="145">
        <v>15</v>
      </c>
      <c r="AB21" s="146">
        <v>2.5</v>
      </c>
      <c r="AC21" s="145">
        <v>10</v>
      </c>
      <c r="AD21" s="146">
        <v>10</v>
      </c>
      <c r="AE21" s="145">
        <v>18</v>
      </c>
      <c r="AF21" s="146">
        <v>2</v>
      </c>
      <c r="AG21" s="145">
        <v>1</v>
      </c>
      <c r="AH21" s="146">
        <v>20</v>
      </c>
      <c r="AI21" s="463"/>
      <c r="AJ21" s="467"/>
      <c r="AK21" s="291">
        <f t="shared" si="0"/>
        <v>98</v>
      </c>
      <c r="AL21" s="348" t="s">
        <v>44</v>
      </c>
      <c r="AM21" s="273">
        <f t="shared" si="1"/>
        <v>98</v>
      </c>
      <c r="AN21" s="348" t="s">
        <v>48</v>
      </c>
      <c r="AO21" s="369">
        <v>10</v>
      </c>
      <c r="AP21" s="450">
        <f t="shared" si="2"/>
        <v>10</v>
      </c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</row>
    <row r="22" spans="1:77" ht="27.75">
      <c r="A22" s="379"/>
      <c r="B22" s="392" t="s">
        <v>83</v>
      </c>
      <c r="C22" s="147">
        <v>9</v>
      </c>
      <c r="D22" s="148">
        <v>11</v>
      </c>
      <c r="E22" s="463" t="s">
        <v>145</v>
      </c>
      <c r="F22" s="146">
        <v>1</v>
      </c>
      <c r="G22" s="145" t="s">
        <v>209</v>
      </c>
      <c r="H22" s="146">
        <v>1</v>
      </c>
      <c r="I22" s="145" t="s">
        <v>216</v>
      </c>
      <c r="J22" s="146">
        <v>5</v>
      </c>
      <c r="K22" s="463" t="s">
        <v>223</v>
      </c>
      <c r="L22" s="146">
        <v>5</v>
      </c>
      <c r="M22" s="463" t="s">
        <v>33</v>
      </c>
      <c r="N22" s="146">
        <v>13</v>
      </c>
      <c r="O22" s="145">
        <v>24</v>
      </c>
      <c r="P22" s="146">
        <v>1</v>
      </c>
      <c r="Q22" s="145">
        <v>2</v>
      </c>
      <c r="R22" s="146">
        <v>18</v>
      </c>
      <c r="S22" s="463" t="s">
        <v>230</v>
      </c>
      <c r="T22" s="146">
        <v>2</v>
      </c>
      <c r="U22" s="463" t="s">
        <v>132</v>
      </c>
      <c r="V22" s="146">
        <v>2</v>
      </c>
      <c r="W22" s="463" t="s">
        <v>224</v>
      </c>
      <c r="X22" s="468">
        <v>10.5</v>
      </c>
      <c r="Y22" s="145"/>
      <c r="Z22" s="146"/>
      <c r="AA22" s="145">
        <v>12</v>
      </c>
      <c r="AB22" s="146">
        <v>8</v>
      </c>
      <c r="AC22" s="145"/>
      <c r="AD22" s="146"/>
      <c r="AE22" s="145">
        <v>12</v>
      </c>
      <c r="AF22" s="146">
        <v>8</v>
      </c>
      <c r="AG22" s="145">
        <v>11</v>
      </c>
      <c r="AH22" s="146">
        <v>7</v>
      </c>
      <c r="AI22" s="463"/>
      <c r="AJ22" s="467"/>
      <c r="AK22" s="291">
        <f t="shared" si="0"/>
        <v>92.5</v>
      </c>
      <c r="AL22" s="348" t="s">
        <v>32</v>
      </c>
      <c r="AM22" s="273">
        <f t="shared" si="1"/>
        <v>92.5</v>
      </c>
      <c r="AN22" s="348" t="s">
        <v>132</v>
      </c>
      <c r="AO22" s="369">
        <v>11</v>
      </c>
      <c r="AP22" s="450">
        <f t="shared" si="2"/>
        <v>11</v>
      </c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7" ht="27.75">
      <c r="A23" s="379">
        <v>1</v>
      </c>
      <c r="B23" s="392" t="s">
        <v>75</v>
      </c>
      <c r="C23" s="147"/>
      <c r="D23" s="148"/>
      <c r="E23" s="463"/>
      <c r="F23" s="146"/>
      <c r="G23" s="145">
        <v>7</v>
      </c>
      <c r="H23" s="146">
        <v>13</v>
      </c>
      <c r="I23" s="145"/>
      <c r="J23" s="146"/>
      <c r="K23" s="463" t="s">
        <v>222</v>
      </c>
      <c r="L23" s="146">
        <v>8</v>
      </c>
      <c r="M23" s="463"/>
      <c r="N23" s="146"/>
      <c r="O23" s="145"/>
      <c r="P23" s="146"/>
      <c r="Q23" s="145">
        <v>16</v>
      </c>
      <c r="R23" s="146">
        <v>4</v>
      </c>
      <c r="S23" s="145"/>
      <c r="T23" s="146"/>
      <c r="U23" s="463"/>
      <c r="V23" s="146"/>
      <c r="W23" s="463"/>
      <c r="X23" s="468"/>
      <c r="Y23" s="145"/>
      <c r="Z23" s="146"/>
      <c r="AA23" s="145">
        <v>2</v>
      </c>
      <c r="AB23" s="146">
        <v>18</v>
      </c>
      <c r="AC23" s="145"/>
      <c r="AD23" s="146"/>
      <c r="AE23" s="145"/>
      <c r="AF23" s="146"/>
      <c r="AG23" s="145"/>
      <c r="AH23" s="146"/>
      <c r="AI23" s="463"/>
      <c r="AJ23" s="467"/>
      <c r="AK23" s="291">
        <f t="shared" si="0"/>
        <v>43</v>
      </c>
      <c r="AL23" s="348" t="s">
        <v>43</v>
      </c>
      <c r="AM23" s="273">
        <f t="shared" si="1"/>
        <v>43</v>
      </c>
      <c r="AN23" s="348" t="s">
        <v>145</v>
      </c>
      <c r="AO23" s="369">
        <v>12</v>
      </c>
      <c r="AP23" s="450">
        <f t="shared" si="2"/>
        <v>12</v>
      </c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</row>
    <row r="24" spans="1:77" ht="28.5" thickBot="1">
      <c r="A24" s="457"/>
      <c r="B24" s="392" t="s">
        <v>208</v>
      </c>
      <c r="C24" s="147"/>
      <c r="D24" s="148"/>
      <c r="E24" s="463"/>
      <c r="F24" s="146"/>
      <c r="G24" s="145">
        <v>16</v>
      </c>
      <c r="H24" s="146">
        <v>4</v>
      </c>
      <c r="I24" s="145"/>
      <c r="J24" s="146"/>
      <c r="K24" s="493" t="s">
        <v>222</v>
      </c>
      <c r="L24" s="146">
        <v>8</v>
      </c>
      <c r="M24" s="463" t="s">
        <v>136</v>
      </c>
      <c r="N24" s="146">
        <v>1</v>
      </c>
      <c r="O24" s="145">
        <v>14</v>
      </c>
      <c r="P24" s="146">
        <v>6</v>
      </c>
      <c r="Q24" s="145">
        <v>28</v>
      </c>
      <c r="R24" s="146">
        <v>1</v>
      </c>
      <c r="S24" s="145"/>
      <c r="T24" s="146"/>
      <c r="U24" s="463"/>
      <c r="V24" s="146"/>
      <c r="W24" s="145"/>
      <c r="X24" s="468"/>
      <c r="Y24" s="145"/>
      <c r="Z24" s="146"/>
      <c r="AA24" s="145">
        <v>8</v>
      </c>
      <c r="AB24" s="146">
        <v>12</v>
      </c>
      <c r="AC24" s="145"/>
      <c r="AD24" s="146"/>
      <c r="AE24" s="145"/>
      <c r="AF24" s="146"/>
      <c r="AG24" s="145"/>
      <c r="AH24" s="146"/>
      <c r="AI24" s="463"/>
      <c r="AJ24" s="467"/>
      <c r="AK24" s="291">
        <f t="shared" si="0"/>
        <v>32</v>
      </c>
      <c r="AL24" s="348" t="s">
        <v>42</v>
      </c>
      <c r="AM24" s="273">
        <f t="shared" si="1"/>
        <v>32</v>
      </c>
      <c r="AN24" s="348" t="s">
        <v>149</v>
      </c>
      <c r="AO24" s="369">
        <v>13</v>
      </c>
      <c r="AP24" s="450">
        <f t="shared" si="2"/>
        <v>13</v>
      </c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</row>
    <row r="25" spans="1:77" ht="27.75">
      <c r="A25" s="306">
        <v>1</v>
      </c>
      <c r="B25" s="392" t="s">
        <v>87</v>
      </c>
      <c r="C25" s="147"/>
      <c r="D25" s="148"/>
      <c r="E25" s="463"/>
      <c r="F25" s="146"/>
      <c r="G25" s="463"/>
      <c r="H25" s="146"/>
      <c r="I25" s="463"/>
      <c r="J25" s="146"/>
      <c r="K25" s="463"/>
      <c r="L25" s="146"/>
      <c r="M25" s="463"/>
      <c r="N25" s="146"/>
      <c r="O25" s="463" t="s">
        <v>37</v>
      </c>
      <c r="P25" s="146">
        <v>18</v>
      </c>
      <c r="Q25" s="463" t="s">
        <v>146</v>
      </c>
      <c r="R25" s="146">
        <v>1</v>
      </c>
      <c r="S25" s="463"/>
      <c r="T25" s="146"/>
      <c r="U25" s="463"/>
      <c r="V25" s="146"/>
      <c r="W25" s="463"/>
      <c r="X25" s="468"/>
      <c r="Y25" s="463"/>
      <c r="Z25" s="146"/>
      <c r="AA25" s="463"/>
      <c r="AB25" s="146"/>
      <c r="AC25" s="463"/>
      <c r="AD25" s="146"/>
      <c r="AE25" s="463"/>
      <c r="AF25" s="146"/>
      <c r="AG25" s="463"/>
      <c r="AH25" s="146"/>
      <c r="AI25" s="463"/>
      <c r="AJ25" s="467"/>
      <c r="AK25" s="291">
        <f t="shared" si="0"/>
        <v>19</v>
      </c>
      <c r="AL25" s="348" t="s">
        <v>47</v>
      </c>
      <c r="AM25" s="273">
        <f t="shared" si="1"/>
        <v>19</v>
      </c>
      <c r="AN25" s="348" t="s">
        <v>152</v>
      </c>
      <c r="AO25" s="369">
        <v>14</v>
      </c>
      <c r="AP25" s="450">
        <f t="shared" si="2"/>
        <v>14</v>
      </c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</row>
    <row r="26" spans="1:42" ht="39.75" customHeight="1" hidden="1">
      <c r="A26" s="103"/>
      <c r="B26" s="166" t="s">
        <v>115</v>
      </c>
      <c r="C26" s="469"/>
      <c r="D26" s="470"/>
      <c r="E26" s="471"/>
      <c r="F26" s="141"/>
      <c r="G26" s="153"/>
      <c r="H26" s="141"/>
      <c r="I26" s="153"/>
      <c r="J26" s="141"/>
      <c r="K26" s="471"/>
      <c r="L26" s="141"/>
      <c r="M26" s="471"/>
      <c r="N26" s="141"/>
      <c r="O26" s="153"/>
      <c r="P26" s="141"/>
      <c r="Q26" s="153"/>
      <c r="R26" s="141"/>
      <c r="S26" s="153"/>
      <c r="T26" s="141"/>
      <c r="U26" s="471"/>
      <c r="V26" s="141"/>
      <c r="W26" s="471"/>
      <c r="X26" s="141"/>
      <c r="Y26" s="153"/>
      <c r="Z26" s="141"/>
      <c r="AA26" s="153"/>
      <c r="AB26" s="141"/>
      <c r="AC26" s="153"/>
      <c r="AD26" s="141"/>
      <c r="AE26" s="153"/>
      <c r="AF26" s="146"/>
      <c r="AG26" s="145"/>
      <c r="AH26" s="146"/>
      <c r="AI26" s="312"/>
      <c r="AJ26" s="125"/>
      <c r="AK26" s="292">
        <f t="shared" si="0"/>
        <v>0</v>
      </c>
      <c r="AL26" s="348" t="s">
        <v>49</v>
      </c>
      <c r="AM26" s="289">
        <f>D26+F26+H26+J26+N26+P26+R26+T26+X26+AD26+AF26+AH26+AJ26+AB26+V26+L26</f>
        <v>0</v>
      </c>
      <c r="AN26" s="316"/>
      <c r="AO26" s="369">
        <v>15</v>
      </c>
      <c r="AP26" s="449">
        <f t="shared" si="2"/>
        <v>15</v>
      </c>
    </row>
    <row r="27" spans="1:77" ht="39.75" customHeight="1">
      <c r="A27" s="103"/>
      <c r="B27" s="162" t="s">
        <v>68</v>
      </c>
      <c r="C27" s="169"/>
      <c r="D27" s="169"/>
      <c r="E27" s="472"/>
      <c r="F27" s="169"/>
      <c r="G27" s="169"/>
      <c r="H27" s="169"/>
      <c r="I27" s="169"/>
      <c r="J27" s="169"/>
      <c r="K27" s="472"/>
      <c r="L27" s="169"/>
      <c r="M27" s="169"/>
      <c r="N27" s="169"/>
      <c r="O27" s="169"/>
      <c r="P27" s="169"/>
      <c r="Q27" s="169"/>
      <c r="R27" s="169"/>
      <c r="S27" s="169"/>
      <c r="T27" s="169"/>
      <c r="U27" s="472"/>
      <c r="V27" s="169"/>
      <c r="W27" s="472"/>
      <c r="X27" s="169"/>
      <c r="Y27" s="169"/>
      <c r="Z27" s="169"/>
      <c r="AA27" s="169"/>
      <c r="AB27" s="169"/>
      <c r="AC27" s="169"/>
      <c r="AD27" s="169"/>
      <c r="AE27" s="169"/>
      <c r="AF27" s="169"/>
      <c r="AG27" s="169"/>
      <c r="AH27" s="169"/>
      <c r="AI27" s="169"/>
      <c r="AJ27" s="169"/>
      <c r="AK27" s="227"/>
      <c r="AL27" s="427"/>
      <c r="AM27" s="229"/>
      <c r="AN27" s="230"/>
      <c r="AO27" s="229"/>
      <c r="AP27" s="36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</row>
    <row r="28" spans="1:77" ht="27.75">
      <c r="A28" s="378"/>
      <c r="B28" s="446" t="s">
        <v>56</v>
      </c>
      <c r="C28" s="473">
        <v>10</v>
      </c>
      <c r="D28" s="150">
        <v>10</v>
      </c>
      <c r="E28" s="462" t="s">
        <v>207</v>
      </c>
      <c r="F28" s="150">
        <v>5</v>
      </c>
      <c r="G28" s="149">
        <v>15</v>
      </c>
      <c r="H28" s="150">
        <v>5</v>
      </c>
      <c r="I28" s="474" t="s">
        <v>216</v>
      </c>
      <c r="J28" s="150">
        <v>5</v>
      </c>
      <c r="K28" s="462" t="s">
        <v>166</v>
      </c>
      <c r="L28" s="150">
        <v>13.5</v>
      </c>
      <c r="M28" s="149">
        <v>13</v>
      </c>
      <c r="N28" s="150">
        <v>7</v>
      </c>
      <c r="O28" s="474" t="s">
        <v>41</v>
      </c>
      <c r="P28" s="150">
        <v>20</v>
      </c>
      <c r="Q28" s="474" t="s">
        <v>141</v>
      </c>
      <c r="R28" s="150">
        <v>1</v>
      </c>
      <c r="S28" s="149" t="s">
        <v>227</v>
      </c>
      <c r="T28" s="150">
        <v>7</v>
      </c>
      <c r="U28" s="462">
        <v>5</v>
      </c>
      <c r="V28" s="150">
        <v>15</v>
      </c>
      <c r="W28" s="462" t="s">
        <v>40</v>
      </c>
      <c r="X28" s="150">
        <v>15</v>
      </c>
      <c r="Y28" s="149"/>
      <c r="Z28" s="150"/>
      <c r="AA28" s="149">
        <v>6</v>
      </c>
      <c r="AB28" s="150">
        <v>14</v>
      </c>
      <c r="AC28" s="149">
        <v>7</v>
      </c>
      <c r="AD28" s="150">
        <v>13</v>
      </c>
      <c r="AE28" s="462" t="s">
        <v>33</v>
      </c>
      <c r="AF28" s="150">
        <v>13</v>
      </c>
      <c r="AG28" s="149">
        <v>10</v>
      </c>
      <c r="AH28" s="150">
        <v>10</v>
      </c>
      <c r="AI28" s="462" t="s">
        <v>238</v>
      </c>
      <c r="AJ28" s="466">
        <v>1</v>
      </c>
      <c r="AK28" s="288">
        <f aca="true" t="shared" si="3" ref="AK28:AK43">AM28</f>
        <v>154.5</v>
      </c>
      <c r="AL28" s="364" t="s">
        <v>41</v>
      </c>
      <c r="AM28" s="288">
        <f aca="true" t="shared" si="4" ref="AM28:AM41">D28+F28+H28+J28+N28+P28+R28+T28+X28+AD28+AF28+AH28+AJ28+AB28+V28+L28+Z28</f>
        <v>154.5</v>
      </c>
      <c r="AN28" s="443" t="s">
        <v>40</v>
      </c>
      <c r="AO28" s="447">
        <v>1</v>
      </c>
      <c r="AP28" s="365" t="s">
        <v>49</v>
      </c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</row>
    <row r="29" spans="1:77" ht="27.75">
      <c r="A29" s="379"/>
      <c r="B29" s="392" t="s">
        <v>217</v>
      </c>
      <c r="C29" s="475">
        <v>16</v>
      </c>
      <c r="D29" s="146">
        <v>4</v>
      </c>
      <c r="E29" s="463" t="s">
        <v>207</v>
      </c>
      <c r="F29" s="146">
        <v>5</v>
      </c>
      <c r="G29" s="145">
        <v>17</v>
      </c>
      <c r="H29" s="146">
        <v>3</v>
      </c>
      <c r="I29" s="463" t="s">
        <v>166</v>
      </c>
      <c r="J29" s="146">
        <v>13.5</v>
      </c>
      <c r="K29" s="493" t="s">
        <v>222</v>
      </c>
      <c r="L29" s="146">
        <v>8</v>
      </c>
      <c r="M29" s="145">
        <v>15</v>
      </c>
      <c r="N29" s="146">
        <v>5</v>
      </c>
      <c r="O29" s="145">
        <v>25</v>
      </c>
      <c r="P29" s="146">
        <v>1</v>
      </c>
      <c r="Q29" s="145">
        <v>34</v>
      </c>
      <c r="R29" s="146">
        <v>1</v>
      </c>
      <c r="S29" s="145">
        <v>6</v>
      </c>
      <c r="T29" s="146">
        <v>14</v>
      </c>
      <c r="U29" s="463" t="s">
        <v>131</v>
      </c>
      <c r="V29" s="146">
        <v>3</v>
      </c>
      <c r="W29" s="463" t="s">
        <v>224</v>
      </c>
      <c r="X29" s="146">
        <v>10.5</v>
      </c>
      <c r="Y29" s="145">
        <v>5</v>
      </c>
      <c r="Z29" s="146">
        <v>18</v>
      </c>
      <c r="AA29" s="145"/>
      <c r="AB29" s="146"/>
      <c r="AC29" s="145">
        <v>5</v>
      </c>
      <c r="AD29" s="146">
        <v>15</v>
      </c>
      <c r="AE29" s="463" t="s">
        <v>38</v>
      </c>
      <c r="AF29" s="146">
        <v>14</v>
      </c>
      <c r="AG29" s="145">
        <v>12</v>
      </c>
      <c r="AH29" s="146">
        <v>8</v>
      </c>
      <c r="AI29" s="463" t="s">
        <v>36</v>
      </c>
      <c r="AJ29" s="467">
        <v>17</v>
      </c>
      <c r="AK29" s="273">
        <f t="shared" si="3"/>
        <v>140</v>
      </c>
      <c r="AL29" s="348" t="s">
        <v>37</v>
      </c>
      <c r="AM29" s="273">
        <f t="shared" si="4"/>
        <v>140</v>
      </c>
      <c r="AN29" s="370" t="s">
        <v>34</v>
      </c>
      <c r="AO29" s="390">
        <v>2</v>
      </c>
      <c r="AP29" s="366" t="s">
        <v>48</v>
      </c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</row>
    <row r="30" spans="1:77" ht="27.75">
      <c r="A30" s="379"/>
      <c r="B30" s="392" t="s">
        <v>89</v>
      </c>
      <c r="C30" s="475"/>
      <c r="D30" s="146"/>
      <c r="E30" s="463" t="s">
        <v>207</v>
      </c>
      <c r="F30" s="146">
        <v>5</v>
      </c>
      <c r="G30" s="145" t="s">
        <v>209</v>
      </c>
      <c r="H30" s="146">
        <v>1</v>
      </c>
      <c r="I30" s="465" t="s">
        <v>215</v>
      </c>
      <c r="J30" s="146">
        <v>9</v>
      </c>
      <c r="K30" s="463" t="s">
        <v>166</v>
      </c>
      <c r="L30" s="146">
        <v>13.5</v>
      </c>
      <c r="M30" s="463" t="s">
        <v>145</v>
      </c>
      <c r="N30" s="146">
        <v>1</v>
      </c>
      <c r="O30" s="463"/>
      <c r="P30" s="146"/>
      <c r="Q30" s="463" t="s">
        <v>40</v>
      </c>
      <c r="R30" s="146">
        <v>15</v>
      </c>
      <c r="S30" s="463" t="s">
        <v>37</v>
      </c>
      <c r="T30" s="146">
        <v>18</v>
      </c>
      <c r="U30" s="463" t="s">
        <v>179</v>
      </c>
      <c r="V30" s="146">
        <v>9.5</v>
      </c>
      <c r="W30" s="463" t="s">
        <v>225</v>
      </c>
      <c r="X30" s="146">
        <v>3</v>
      </c>
      <c r="Y30" s="145"/>
      <c r="Z30" s="146"/>
      <c r="AA30" s="145">
        <v>3</v>
      </c>
      <c r="AB30" s="146">
        <v>17</v>
      </c>
      <c r="AC30" s="145">
        <v>8</v>
      </c>
      <c r="AD30" s="146">
        <v>12</v>
      </c>
      <c r="AE30" s="145">
        <v>22</v>
      </c>
      <c r="AF30" s="146">
        <v>1</v>
      </c>
      <c r="AG30" s="145"/>
      <c r="AH30" s="146"/>
      <c r="AI30" s="463" t="s">
        <v>238</v>
      </c>
      <c r="AJ30" s="467">
        <v>1</v>
      </c>
      <c r="AK30" s="273">
        <f t="shared" si="3"/>
        <v>106</v>
      </c>
      <c r="AL30" s="348" t="s">
        <v>36</v>
      </c>
      <c r="AM30" s="273">
        <f t="shared" si="4"/>
        <v>106</v>
      </c>
      <c r="AN30" s="348" t="s">
        <v>49</v>
      </c>
      <c r="AO30" s="390">
        <v>3</v>
      </c>
      <c r="AP30" s="366" t="s">
        <v>131</v>
      </c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</row>
    <row r="31" spans="1:77" ht="27.75">
      <c r="A31" s="379"/>
      <c r="B31" s="392" t="s">
        <v>88</v>
      </c>
      <c r="C31" s="475">
        <v>15</v>
      </c>
      <c r="D31" s="146">
        <v>5</v>
      </c>
      <c r="E31" s="463" t="s">
        <v>207</v>
      </c>
      <c r="F31" s="146">
        <v>5</v>
      </c>
      <c r="G31" s="145" t="s">
        <v>209</v>
      </c>
      <c r="H31" s="146">
        <v>1</v>
      </c>
      <c r="I31" s="463" t="s">
        <v>166</v>
      </c>
      <c r="J31" s="146">
        <v>13.5</v>
      </c>
      <c r="K31" s="463" t="s">
        <v>223</v>
      </c>
      <c r="L31" s="146">
        <v>5</v>
      </c>
      <c r="M31" s="463" t="s">
        <v>138</v>
      </c>
      <c r="N31" s="146">
        <v>1</v>
      </c>
      <c r="O31" s="145"/>
      <c r="P31" s="146"/>
      <c r="Q31" s="145">
        <v>19</v>
      </c>
      <c r="R31" s="146">
        <v>1</v>
      </c>
      <c r="S31" s="463" t="s">
        <v>36</v>
      </c>
      <c r="T31" s="146">
        <v>17</v>
      </c>
      <c r="U31" s="463" t="s">
        <v>104</v>
      </c>
      <c r="V31" s="146">
        <v>1</v>
      </c>
      <c r="W31" s="463" t="s">
        <v>224</v>
      </c>
      <c r="X31" s="146">
        <v>10.5</v>
      </c>
      <c r="Y31" s="145"/>
      <c r="Z31" s="146"/>
      <c r="AA31" s="145">
        <v>13</v>
      </c>
      <c r="AB31" s="146">
        <v>7</v>
      </c>
      <c r="AC31" s="145">
        <v>13</v>
      </c>
      <c r="AD31" s="146">
        <v>7</v>
      </c>
      <c r="AE31" s="145">
        <v>8</v>
      </c>
      <c r="AF31" s="146">
        <v>12</v>
      </c>
      <c r="AG31" s="145">
        <v>14</v>
      </c>
      <c r="AH31" s="146">
        <v>6</v>
      </c>
      <c r="AI31" s="463" t="s">
        <v>236</v>
      </c>
      <c r="AJ31" s="467">
        <v>5.5</v>
      </c>
      <c r="AK31" s="273">
        <f t="shared" si="3"/>
        <v>97.5</v>
      </c>
      <c r="AL31" s="348" t="s">
        <v>39</v>
      </c>
      <c r="AM31" s="273">
        <f t="shared" si="4"/>
        <v>97.5</v>
      </c>
      <c r="AN31" s="348" t="s">
        <v>131</v>
      </c>
      <c r="AO31" s="390">
        <v>4</v>
      </c>
      <c r="AP31" s="366" t="s">
        <v>132</v>
      </c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</row>
    <row r="32" spans="1:77" ht="27.75">
      <c r="A32" s="379"/>
      <c r="B32" s="392" t="s">
        <v>194</v>
      </c>
      <c r="C32" s="475">
        <v>11</v>
      </c>
      <c r="D32" s="146">
        <v>9</v>
      </c>
      <c r="E32" s="463" t="s">
        <v>207</v>
      </c>
      <c r="F32" s="146">
        <v>5</v>
      </c>
      <c r="G32" s="145" t="s">
        <v>209</v>
      </c>
      <c r="H32" s="146">
        <v>1</v>
      </c>
      <c r="I32" s="463" t="s">
        <v>166</v>
      </c>
      <c r="J32" s="146">
        <v>13.5</v>
      </c>
      <c r="K32" s="463" t="s">
        <v>223</v>
      </c>
      <c r="L32" s="146">
        <v>5</v>
      </c>
      <c r="M32" s="463" t="s">
        <v>151</v>
      </c>
      <c r="N32" s="146">
        <v>1</v>
      </c>
      <c r="O32" s="145">
        <v>11</v>
      </c>
      <c r="P32" s="146">
        <v>9</v>
      </c>
      <c r="Q32" s="145">
        <v>35</v>
      </c>
      <c r="R32" s="146">
        <v>1</v>
      </c>
      <c r="S32" s="463" t="s">
        <v>32</v>
      </c>
      <c r="T32" s="146">
        <v>9</v>
      </c>
      <c r="U32" s="463" t="s">
        <v>42</v>
      </c>
      <c r="V32" s="146">
        <v>7</v>
      </c>
      <c r="W32" s="463"/>
      <c r="X32" s="146"/>
      <c r="Y32" s="145"/>
      <c r="Z32" s="146"/>
      <c r="AA32" s="145">
        <v>15</v>
      </c>
      <c r="AB32" s="146">
        <v>2.5</v>
      </c>
      <c r="AC32" s="145"/>
      <c r="AD32" s="146"/>
      <c r="AE32" s="145">
        <v>20</v>
      </c>
      <c r="AF32" s="146">
        <v>1</v>
      </c>
      <c r="AG32" s="145"/>
      <c r="AH32" s="146"/>
      <c r="AI32" s="463" t="s">
        <v>238</v>
      </c>
      <c r="AJ32" s="467">
        <v>1</v>
      </c>
      <c r="AK32" s="273">
        <f t="shared" si="3"/>
        <v>65</v>
      </c>
      <c r="AL32" s="348" t="s">
        <v>40</v>
      </c>
      <c r="AM32" s="273">
        <f t="shared" si="4"/>
        <v>65</v>
      </c>
      <c r="AN32" s="297">
        <v>21</v>
      </c>
      <c r="AO32" s="390">
        <v>5</v>
      </c>
      <c r="AP32" s="366" t="s">
        <v>136</v>
      </c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</row>
    <row r="33" spans="1:77" ht="27.75">
      <c r="A33" s="379"/>
      <c r="B33" s="392" t="s">
        <v>113</v>
      </c>
      <c r="C33" s="475">
        <v>19</v>
      </c>
      <c r="D33" s="146">
        <v>1</v>
      </c>
      <c r="E33" s="463"/>
      <c r="F33" s="146"/>
      <c r="G33" s="145">
        <v>14</v>
      </c>
      <c r="H33" s="146">
        <v>6</v>
      </c>
      <c r="I33" s="463"/>
      <c r="J33" s="146"/>
      <c r="K33" s="493" t="s">
        <v>222</v>
      </c>
      <c r="L33" s="146">
        <v>8</v>
      </c>
      <c r="M33" s="145">
        <v>20</v>
      </c>
      <c r="N33" s="146">
        <v>1</v>
      </c>
      <c r="O33" s="145"/>
      <c r="P33" s="146"/>
      <c r="Q33" s="145">
        <v>15</v>
      </c>
      <c r="R33" s="146">
        <v>5</v>
      </c>
      <c r="S33" s="463"/>
      <c r="T33" s="146"/>
      <c r="U33" s="463"/>
      <c r="V33" s="146"/>
      <c r="W33" s="463" t="s">
        <v>225</v>
      </c>
      <c r="X33" s="146">
        <v>3</v>
      </c>
      <c r="Y33" s="145"/>
      <c r="Z33" s="146"/>
      <c r="AA33" s="145">
        <v>10</v>
      </c>
      <c r="AB33" s="146">
        <v>10</v>
      </c>
      <c r="AC33" s="145"/>
      <c r="AD33" s="146"/>
      <c r="AE33" s="145"/>
      <c r="AF33" s="146"/>
      <c r="AG33" s="145"/>
      <c r="AH33" s="146"/>
      <c r="AI33" s="463">
        <v>2</v>
      </c>
      <c r="AJ33" s="467">
        <v>18</v>
      </c>
      <c r="AK33" s="273">
        <f t="shared" si="3"/>
        <v>52</v>
      </c>
      <c r="AL33" s="348" t="s">
        <v>38</v>
      </c>
      <c r="AM33" s="273">
        <f t="shared" si="4"/>
        <v>52</v>
      </c>
      <c r="AN33" s="297">
        <v>22</v>
      </c>
      <c r="AO33" s="390">
        <v>7</v>
      </c>
      <c r="AP33" s="366" t="s">
        <v>138</v>
      </c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</row>
    <row r="34" spans="1:42" ht="27.75">
      <c r="A34" s="379"/>
      <c r="B34" s="392" t="s">
        <v>93</v>
      </c>
      <c r="C34" s="475"/>
      <c r="D34" s="146"/>
      <c r="E34" s="463"/>
      <c r="F34" s="146"/>
      <c r="G34" s="145"/>
      <c r="H34" s="146"/>
      <c r="I34" s="463"/>
      <c r="J34" s="146"/>
      <c r="K34" s="493" t="s">
        <v>222</v>
      </c>
      <c r="L34" s="146">
        <v>8</v>
      </c>
      <c r="M34" s="145"/>
      <c r="N34" s="146"/>
      <c r="O34" s="145"/>
      <c r="P34" s="146"/>
      <c r="Q34" s="145"/>
      <c r="R34" s="146"/>
      <c r="S34" s="463"/>
      <c r="T34" s="146"/>
      <c r="U34" s="463"/>
      <c r="V34" s="146"/>
      <c r="W34" s="463"/>
      <c r="X34" s="146"/>
      <c r="Y34" s="145"/>
      <c r="Z34" s="146"/>
      <c r="AA34" s="145">
        <v>4</v>
      </c>
      <c r="AB34" s="146">
        <v>16</v>
      </c>
      <c r="AC34" s="145"/>
      <c r="AD34" s="146"/>
      <c r="AE34" s="145"/>
      <c r="AF34" s="146"/>
      <c r="AG34" s="145"/>
      <c r="AH34" s="146"/>
      <c r="AI34" s="463" t="s">
        <v>234</v>
      </c>
      <c r="AJ34" s="146">
        <v>14</v>
      </c>
      <c r="AK34" s="273">
        <f t="shared" si="3"/>
        <v>38</v>
      </c>
      <c r="AL34" s="348" t="s">
        <v>33</v>
      </c>
      <c r="AM34" s="273">
        <f t="shared" si="4"/>
        <v>38</v>
      </c>
      <c r="AN34" s="348" t="s">
        <v>140</v>
      </c>
      <c r="AO34" s="390">
        <v>9</v>
      </c>
      <c r="AP34" s="366" t="s">
        <v>145</v>
      </c>
    </row>
    <row r="35" spans="1:77" ht="27.75">
      <c r="A35" s="379"/>
      <c r="B35" s="392" t="s">
        <v>228</v>
      </c>
      <c r="C35" s="475"/>
      <c r="D35" s="146"/>
      <c r="E35" s="463"/>
      <c r="F35" s="146"/>
      <c r="G35" s="145" t="s">
        <v>209</v>
      </c>
      <c r="H35" s="146">
        <v>1</v>
      </c>
      <c r="I35" s="463" t="s">
        <v>216</v>
      </c>
      <c r="J35" s="146">
        <v>5</v>
      </c>
      <c r="K35" s="463" t="s">
        <v>223</v>
      </c>
      <c r="L35" s="146">
        <v>5</v>
      </c>
      <c r="M35" s="145">
        <v>27</v>
      </c>
      <c r="N35" s="146">
        <v>1</v>
      </c>
      <c r="O35" s="145"/>
      <c r="P35" s="146"/>
      <c r="Q35" s="145">
        <v>7</v>
      </c>
      <c r="R35" s="146">
        <v>13</v>
      </c>
      <c r="S35" s="463" t="s">
        <v>111</v>
      </c>
      <c r="T35" s="146">
        <v>10.5</v>
      </c>
      <c r="U35" s="463"/>
      <c r="V35" s="146"/>
      <c r="W35" s="463"/>
      <c r="X35" s="146"/>
      <c r="Y35" s="145"/>
      <c r="Z35" s="146"/>
      <c r="AA35" s="145"/>
      <c r="AB35" s="146"/>
      <c r="AC35" s="145"/>
      <c r="AD35" s="146"/>
      <c r="AE35" s="145"/>
      <c r="AF35" s="146"/>
      <c r="AG35" s="145"/>
      <c r="AH35" s="146"/>
      <c r="AI35" s="463"/>
      <c r="AJ35" s="467"/>
      <c r="AK35" s="273">
        <f t="shared" si="3"/>
        <v>35.5</v>
      </c>
      <c r="AL35" s="348" t="s">
        <v>35</v>
      </c>
      <c r="AM35" s="273">
        <f t="shared" si="4"/>
        <v>35.5</v>
      </c>
      <c r="AN35" s="348" t="s">
        <v>147</v>
      </c>
      <c r="AO35" s="390">
        <v>6</v>
      </c>
      <c r="AP35" s="366" t="s">
        <v>104</v>
      </c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</row>
    <row r="36" spans="1:77" ht="27.75">
      <c r="A36" s="103"/>
      <c r="B36" s="392" t="s">
        <v>133</v>
      </c>
      <c r="C36" s="475"/>
      <c r="D36" s="146"/>
      <c r="E36" s="463" t="s">
        <v>207</v>
      </c>
      <c r="F36" s="146">
        <v>5</v>
      </c>
      <c r="G36" s="145"/>
      <c r="H36" s="146"/>
      <c r="I36" s="465"/>
      <c r="J36" s="146"/>
      <c r="K36" s="463"/>
      <c r="L36" s="146"/>
      <c r="M36" s="463"/>
      <c r="N36" s="146"/>
      <c r="O36" s="145">
        <v>6</v>
      </c>
      <c r="P36" s="146">
        <v>14</v>
      </c>
      <c r="Q36" s="145"/>
      <c r="R36" s="146"/>
      <c r="S36" s="463"/>
      <c r="T36" s="146"/>
      <c r="U36" s="463"/>
      <c r="V36" s="146"/>
      <c r="W36" s="463"/>
      <c r="X36" s="146"/>
      <c r="Y36" s="145"/>
      <c r="Z36" s="146"/>
      <c r="AA36" s="145"/>
      <c r="AB36" s="146"/>
      <c r="AC36" s="145"/>
      <c r="AD36" s="146"/>
      <c r="AE36" s="145"/>
      <c r="AF36" s="146"/>
      <c r="AG36" s="145"/>
      <c r="AH36" s="146"/>
      <c r="AI36" s="478" t="s">
        <v>234</v>
      </c>
      <c r="AJ36" s="467">
        <v>14</v>
      </c>
      <c r="AK36" s="273">
        <f t="shared" si="3"/>
        <v>33</v>
      </c>
      <c r="AL36" s="348" t="s">
        <v>34</v>
      </c>
      <c r="AM36" s="273">
        <f t="shared" si="4"/>
        <v>33</v>
      </c>
      <c r="AN36" s="348" t="s">
        <v>148</v>
      </c>
      <c r="AO36" s="390">
        <v>10</v>
      </c>
      <c r="AP36" s="366" t="s">
        <v>146</v>
      </c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</row>
    <row r="37" spans="1:77" ht="27.75">
      <c r="A37" s="379"/>
      <c r="B37" s="392" t="s">
        <v>221</v>
      </c>
      <c r="C37" s="475"/>
      <c r="D37" s="146"/>
      <c r="E37" s="463"/>
      <c r="F37" s="146"/>
      <c r="G37" s="145"/>
      <c r="H37" s="146"/>
      <c r="I37" s="463"/>
      <c r="J37" s="146"/>
      <c r="K37" s="463" t="s">
        <v>223</v>
      </c>
      <c r="L37" s="146">
        <v>5</v>
      </c>
      <c r="M37" s="145"/>
      <c r="N37" s="146"/>
      <c r="O37" s="145"/>
      <c r="P37" s="146"/>
      <c r="Q37" s="145"/>
      <c r="R37" s="146"/>
      <c r="S37" s="463"/>
      <c r="T37" s="146"/>
      <c r="U37" s="463"/>
      <c r="V37" s="146"/>
      <c r="W37" s="463" t="s">
        <v>224</v>
      </c>
      <c r="X37" s="146">
        <v>10.5</v>
      </c>
      <c r="Y37" s="145"/>
      <c r="Z37" s="146"/>
      <c r="AA37" s="145">
        <v>7</v>
      </c>
      <c r="AB37" s="146">
        <v>13</v>
      </c>
      <c r="AC37" s="145"/>
      <c r="AD37" s="146"/>
      <c r="AE37" s="145"/>
      <c r="AF37" s="146"/>
      <c r="AG37" s="145"/>
      <c r="AH37" s="146"/>
      <c r="AI37" s="463"/>
      <c r="AJ37" s="467"/>
      <c r="AK37" s="273">
        <f t="shared" si="3"/>
        <v>28.5</v>
      </c>
      <c r="AL37" s="348" t="s">
        <v>44</v>
      </c>
      <c r="AM37" s="273">
        <f t="shared" si="4"/>
        <v>28.5</v>
      </c>
      <c r="AN37" s="297">
        <v>31</v>
      </c>
      <c r="AO37" s="390">
        <v>8</v>
      </c>
      <c r="AP37" s="366" t="s">
        <v>139</v>
      </c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</row>
    <row r="38" spans="1:77" ht="27.75">
      <c r="A38" s="379"/>
      <c r="B38" s="392" t="s">
        <v>99</v>
      </c>
      <c r="C38" s="475"/>
      <c r="D38" s="146"/>
      <c r="E38" s="463" t="s">
        <v>207</v>
      </c>
      <c r="F38" s="146">
        <v>5</v>
      </c>
      <c r="G38" s="145"/>
      <c r="H38" s="146"/>
      <c r="I38" s="463"/>
      <c r="J38" s="146"/>
      <c r="K38" s="463" t="s">
        <v>223</v>
      </c>
      <c r="L38" s="146">
        <v>5</v>
      </c>
      <c r="M38" s="145">
        <v>29</v>
      </c>
      <c r="N38" s="146">
        <v>1</v>
      </c>
      <c r="O38" s="145"/>
      <c r="P38" s="146"/>
      <c r="Q38" s="145">
        <v>31</v>
      </c>
      <c r="R38" s="146">
        <v>1</v>
      </c>
      <c r="S38" s="463"/>
      <c r="T38" s="146"/>
      <c r="U38" s="463"/>
      <c r="V38" s="146"/>
      <c r="W38" s="463" t="s">
        <v>225</v>
      </c>
      <c r="X38" s="146">
        <v>3</v>
      </c>
      <c r="Y38" s="145"/>
      <c r="Z38" s="146"/>
      <c r="AA38" s="145">
        <v>18</v>
      </c>
      <c r="AB38" s="146">
        <v>2</v>
      </c>
      <c r="AC38" s="145"/>
      <c r="AD38" s="146"/>
      <c r="AE38" s="145"/>
      <c r="AF38" s="146"/>
      <c r="AG38" s="145"/>
      <c r="AH38" s="146"/>
      <c r="AI38" s="463"/>
      <c r="AJ38" s="467"/>
      <c r="AK38" s="273">
        <f t="shared" si="3"/>
        <v>17</v>
      </c>
      <c r="AL38" s="348" t="s">
        <v>32</v>
      </c>
      <c r="AM38" s="273">
        <f t="shared" si="4"/>
        <v>17</v>
      </c>
      <c r="AN38" s="348" t="s">
        <v>128</v>
      </c>
      <c r="AO38" s="390">
        <v>11</v>
      </c>
      <c r="AP38" s="366" t="s">
        <v>140</v>
      </c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</row>
    <row r="39" spans="1:77" ht="27.75">
      <c r="A39" s="379"/>
      <c r="B39" s="392" t="s">
        <v>235</v>
      </c>
      <c r="C39" s="475"/>
      <c r="D39" s="146"/>
      <c r="E39" s="463"/>
      <c r="F39" s="146"/>
      <c r="G39" s="145"/>
      <c r="H39" s="146"/>
      <c r="I39" s="463"/>
      <c r="J39" s="146"/>
      <c r="K39" s="463"/>
      <c r="L39" s="146"/>
      <c r="M39" s="145"/>
      <c r="N39" s="146"/>
      <c r="O39" s="145"/>
      <c r="P39" s="146"/>
      <c r="Q39" s="145"/>
      <c r="R39" s="146"/>
      <c r="S39" s="463"/>
      <c r="T39" s="146"/>
      <c r="U39" s="463"/>
      <c r="V39" s="146"/>
      <c r="W39" s="463"/>
      <c r="X39" s="146"/>
      <c r="Y39" s="145"/>
      <c r="Z39" s="146"/>
      <c r="AA39" s="145"/>
      <c r="AB39" s="146"/>
      <c r="AC39" s="145"/>
      <c r="AD39" s="146"/>
      <c r="AE39" s="145"/>
      <c r="AF39" s="146"/>
      <c r="AG39" s="145"/>
      <c r="AH39" s="146"/>
      <c r="AI39" s="478" t="s">
        <v>35</v>
      </c>
      <c r="AJ39" s="467">
        <v>12</v>
      </c>
      <c r="AK39" s="273">
        <f t="shared" si="3"/>
        <v>12</v>
      </c>
      <c r="AL39" s="348" t="s">
        <v>171</v>
      </c>
      <c r="AM39" s="273">
        <f t="shared" si="4"/>
        <v>12</v>
      </c>
      <c r="AN39" s="348" t="s">
        <v>243</v>
      </c>
      <c r="AO39" s="390">
        <v>12</v>
      </c>
      <c r="AP39" s="366" t="s">
        <v>141</v>
      </c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</row>
    <row r="40" spans="1:77" ht="27.75">
      <c r="A40" s="379"/>
      <c r="B40" s="392" t="s">
        <v>130</v>
      </c>
      <c r="C40" s="475"/>
      <c r="D40" s="146"/>
      <c r="E40" s="463"/>
      <c r="F40" s="146"/>
      <c r="G40" s="145"/>
      <c r="H40" s="146"/>
      <c r="I40" s="463" t="s">
        <v>216</v>
      </c>
      <c r="J40" s="146">
        <v>5</v>
      </c>
      <c r="K40" s="463" t="s">
        <v>223</v>
      </c>
      <c r="L40" s="146">
        <v>5</v>
      </c>
      <c r="M40" s="463" t="s">
        <v>148</v>
      </c>
      <c r="N40" s="146">
        <v>1</v>
      </c>
      <c r="O40" s="145"/>
      <c r="P40" s="146"/>
      <c r="Q40" s="145">
        <v>27</v>
      </c>
      <c r="R40" s="146">
        <v>1</v>
      </c>
      <c r="S40" s="463"/>
      <c r="T40" s="146"/>
      <c r="U40" s="463"/>
      <c r="V40" s="146"/>
      <c r="W40" s="463"/>
      <c r="X40" s="146"/>
      <c r="Y40" s="145"/>
      <c r="Z40" s="146"/>
      <c r="AA40" s="145"/>
      <c r="AB40" s="146"/>
      <c r="AC40" s="145"/>
      <c r="AD40" s="146"/>
      <c r="AE40" s="145"/>
      <c r="AF40" s="146"/>
      <c r="AG40" s="145"/>
      <c r="AH40" s="146"/>
      <c r="AI40" s="475"/>
      <c r="AJ40" s="467"/>
      <c r="AK40" s="273">
        <f t="shared" si="3"/>
        <v>12</v>
      </c>
      <c r="AL40" s="348" t="s">
        <v>171</v>
      </c>
      <c r="AM40" s="273">
        <f t="shared" si="4"/>
        <v>12</v>
      </c>
      <c r="AN40" s="348" t="s">
        <v>243</v>
      </c>
      <c r="AO40" s="390">
        <v>13</v>
      </c>
      <c r="AP40" s="366" t="s">
        <v>147</v>
      </c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</row>
    <row r="41" spans="1:77" ht="27.75">
      <c r="A41" s="103"/>
      <c r="B41" s="392" t="s">
        <v>219</v>
      </c>
      <c r="C41" s="475"/>
      <c r="D41" s="146"/>
      <c r="E41" s="463"/>
      <c r="F41" s="146"/>
      <c r="G41" s="145"/>
      <c r="H41" s="146"/>
      <c r="I41" s="463"/>
      <c r="J41" s="146"/>
      <c r="K41" s="463" t="s">
        <v>223</v>
      </c>
      <c r="L41" s="146">
        <v>5</v>
      </c>
      <c r="M41" s="145"/>
      <c r="N41" s="146"/>
      <c r="O41" s="145"/>
      <c r="P41" s="146"/>
      <c r="Q41" s="145"/>
      <c r="R41" s="146"/>
      <c r="S41" s="463"/>
      <c r="T41" s="146"/>
      <c r="U41" s="463"/>
      <c r="V41" s="146"/>
      <c r="W41" s="463"/>
      <c r="X41" s="146"/>
      <c r="Y41" s="145"/>
      <c r="Z41" s="146"/>
      <c r="AA41" s="145"/>
      <c r="AB41" s="146"/>
      <c r="AC41" s="145"/>
      <c r="AD41" s="146"/>
      <c r="AE41" s="145"/>
      <c r="AF41" s="146"/>
      <c r="AG41" s="145"/>
      <c r="AH41" s="146"/>
      <c r="AI41" s="145"/>
      <c r="AJ41" s="146"/>
      <c r="AK41" s="273">
        <f t="shared" si="3"/>
        <v>5</v>
      </c>
      <c r="AL41" s="348" t="s">
        <v>47</v>
      </c>
      <c r="AM41" s="273">
        <f t="shared" si="4"/>
        <v>5</v>
      </c>
      <c r="AN41" s="297" t="s">
        <v>246</v>
      </c>
      <c r="AO41" s="390">
        <v>14</v>
      </c>
      <c r="AP41" s="366" t="s">
        <v>148</v>
      </c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</row>
    <row r="42" spans="1:42" ht="39.75" customHeight="1" hidden="1">
      <c r="A42" s="380"/>
      <c r="B42" s="392"/>
      <c r="C42" s="475"/>
      <c r="D42" s="146"/>
      <c r="E42" s="463"/>
      <c r="F42" s="146"/>
      <c r="G42" s="145"/>
      <c r="H42" s="146"/>
      <c r="I42" s="463"/>
      <c r="J42" s="146"/>
      <c r="K42" s="463"/>
      <c r="L42" s="146"/>
      <c r="M42" s="145"/>
      <c r="N42" s="146"/>
      <c r="O42" s="145"/>
      <c r="P42" s="146"/>
      <c r="Q42" s="145"/>
      <c r="R42" s="146"/>
      <c r="S42" s="463"/>
      <c r="T42" s="146"/>
      <c r="U42" s="145"/>
      <c r="V42" s="146"/>
      <c r="W42" s="463"/>
      <c r="X42" s="146"/>
      <c r="Y42" s="145"/>
      <c r="Z42" s="146"/>
      <c r="AA42" s="145"/>
      <c r="AB42" s="146"/>
      <c r="AC42" s="145"/>
      <c r="AD42" s="146"/>
      <c r="AE42" s="145"/>
      <c r="AF42" s="146"/>
      <c r="AG42" s="145"/>
      <c r="AH42" s="146"/>
      <c r="AI42" s="145"/>
      <c r="AJ42" s="146"/>
      <c r="AK42" s="273">
        <f t="shared" si="3"/>
        <v>0</v>
      </c>
      <c r="AL42" s="348" t="s">
        <v>47</v>
      </c>
      <c r="AM42" s="273">
        <f>D42+F42+H42+J42+N42+P42+R42+T42+X42+AD42+AF42+AH42+AJ42+AB42+V42+L42</f>
        <v>0</v>
      </c>
      <c r="AN42" s="297"/>
      <c r="AO42" s="390">
        <v>14</v>
      </c>
      <c r="AP42" s="366" t="s">
        <v>148</v>
      </c>
    </row>
    <row r="43" spans="1:42" ht="39.75" customHeight="1" hidden="1">
      <c r="A43" s="380"/>
      <c r="B43" s="395"/>
      <c r="C43" s="476"/>
      <c r="D43" s="125"/>
      <c r="E43" s="124"/>
      <c r="F43" s="125"/>
      <c r="G43" s="312"/>
      <c r="H43" s="125"/>
      <c r="I43" s="124"/>
      <c r="J43" s="125"/>
      <c r="K43" s="124"/>
      <c r="L43" s="125"/>
      <c r="M43" s="312"/>
      <c r="N43" s="125"/>
      <c r="O43" s="312"/>
      <c r="P43" s="125"/>
      <c r="Q43" s="312"/>
      <c r="R43" s="125"/>
      <c r="S43" s="124"/>
      <c r="T43" s="125"/>
      <c r="U43" s="312"/>
      <c r="V43" s="125"/>
      <c r="W43" s="124"/>
      <c r="X43" s="125"/>
      <c r="Y43" s="312"/>
      <c r="Z43" s="125"/>
      <c r="AA43" s="312"/>
      <c r="AB43" s="125"/>
      <c r="AC43" s="312"/>
      <c r="AD43" s="125"/>
      <c r="AE43" s="312"/>
      <c r="AF43" s="125"/>
      <c r="AG43" s="312"/>
      <c r="AH43" s="125"/>
      <c r="AI43" s="312"/>
      <c r="AJ43" s="125"/>
      <c r="AK43" s="273">
        <f t="shared" si="3"/>
        <v>0</v>
      </c>
      <c r="AL43" s="348"/>
      <c r="AM43" s="273">
        <f>D43+F43+H43+J43+N43+P43+R43+T43+X43+AD43+AF43+AH43+AJ43+AB43+V43+L43</f>
        <v>0</v>
      </c>
      <c r="AN43" s="297"/>
      <c r="AO43" s="390">
        <v>15</v>
      </c>
      <c r="AP43" s="366" t="s">
        <v>149</v>
      </c>
    </row>
    <row r="44" spans="1:77" ht="39.75" customHeight="1">
      <c r="A44" s="103"/>
      <c r="B44" s="162" t="s">
        <v>69</v>
      </c>
      <c r="C44" s="169"/>
      <c r="D44" s="169"/>
      <c r="E44" s="169"/>
      <c r="F44" s="169"/>
      <c r="G44" s="169"/>
      <c r="H44" s="169"/>
      <c r="I44" s="472"/>
      <c r="J44" s="169"/>
      <c r="K44" s="472"/>
      <c r="L44" s="169"/>
      <c r="M44" s="169"/>
      <c r="N44" s="169"/>
      <c r="O44" s="169"/>
      <c r="P44" s="169"/>
      <c r="Q44" s="169"/>
      <c r="R44" s="169"/>
      <c r="S44" s="169"/>
      <c r="T44" s="169"/>
      <c r="U44" s="169"/>
      <c r="V44" s="169"/>
      <c r="W44" s="169"/>
      <c r="X44" s="169"/>
      <c r="Y44" s="169"/>
      <c r="Z44" s="169"/>
      <c r="AA44" s="169"/>
      <c r="AB44" s="169"/>
      <c r="AC44" s="169"/>
      <c r="AD44" s="169"/>
      <c r="AE44" s="169"/>
      <c r="AF44" s="169"/>
      <c r="AG44" s="169"/>
      <c r="AH44" s="169"/>
      <c r="AI44" s="169"/>
      <c r="AJ44" s="169"/>
      <c r="AK44" s="229"/>
      <c r="AL44" s="228"/>
      <c r="AM44" s="229"/>
      <c r="AN44" s="230"/>
      <c r="AO44" s="229"/>
      <c r="AP44" s="36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</row>
    <row r="45" spans="1:77" ht="27.75">
      <c r="A45" s="103"/>
      <c r="B45" s="391" t="s">
        <v>86</v>
      </c>
      <c r="C45" s="473">
        <v>8</v>
      </c>
      <c r="D45" s="150">
        <v>12</v>
      </c>
      <c r="E45" s="462" t="s">
        <v>166</v>
      </c>
      <c r="F45" s="150">
        <v>13.5</v>
      </c>
      <c r="G45" s="149" t="s">
        <v>209</v>
      </c>
      <c r="H45" s="150">
        <v>1</v>
      </c>
      <c r="I45" s="462" t="s">
        <v>215</v>
      </c>
      <c r="J45" s="150">
        <v>9</v>
      </c>
      <c r="K45" s="494" t="s">
        <v>222</v>
      </c>
      <c r="L45" s="150">
        <v>8</v>
      </c>
      <c r="M45" s="462" t="s">
        <v>141</v>
      </c>
      <c r="N45" s="150">
        <v>1</v>
      </c>
      <c r="O45" s="149">
        <v>13</v>
      </c>
      <c r="P45" s="150">
        <v>7</v>
      </c>
      <c r="Q45" s="149">
        <v>13</v>
      </c>
      <c r="R45" s="150">
        <v>7</v>
      </c>
      <c r="S45" s="462" t="s">
        <v>139</v>
      </c>
      <c r="T45" s="150">
        <v>1</v>
      </c>
      <c r="U45" s="149">
        <v>3</v>
      </c>
      <c r="V45" s="150">
        <v>17</v>
      </c>
      <c r="W45" s="462" t="s">
        <v>224</v>
      </c>
      <c r="X45" s="150">
        <v>10.5</v>
      </c>
      <c r="Y45" s="149"/>
      <c r="Z45" s="150"/>
      <c r="AA45" s="149">
        <v>9</v>
      </c>
      <c r="AB45" s="150">
        <v>11</v>
      </c>
      <c r="AC45" s="149">
        <v>2</v>
      </c>
      <c r="AD45" s="150">
        <v>18</v>
      </c>
      <c r="AE45" s="462" t="s">
        <v>32</v>
      </c>
      <c r="AF45" s="150">
        <v>9</v>
      </c>
      <c r="AG45" s="149">
        <v>9</v>
      </c>
      <c r="AH45" s="150">
        <v>11</v>
      </c>
      <c r="AI45" s="462" t="s">
        <v>236</v>
      </c>
      <c r="AJ45" s="466">
        <v>5.5</v>
      </c>
      <c r="AK45" s="288">
        <f aca="true" t="shared" si="5" ref="AK45:AK69">AM45</f>
        <v>141.5</v>
      </c>
      <c r="AL45" s="364" t="s">
        <v>41</v>
      </c>
      <c r="AM45" s="273">
        <f aca="true" t="shared" si="6" ref="AM45:AM67">D45+F45+H45+J45+N45+P45+R45+T45+X45+AD45+AF45+AH45+AJ45+AB45+V45+L45+Z45</f>
        <v>141.5</v>
      </c>
      <c r="AN45" s="348" t="s">
        <v>38</v>
      </c>
      <c r="AO45" s="447">
        <v>1</v>
      </c>
      <c r="AP45" s="365" t="s">
        <v>149</v>
      </c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</row>
    <row r="46" spans="1:77" ht="27.75">
      <c r="A46" s="103"/>
      <c r="B46" s="507" t="s">
        <v>84</v>
      </c>
      <c r="C46" s="508"/>
      <c r="D46" s="509"/>
      <c r="E46" s="510" t="s">
        <v>166</v>
      </c>
      <c r="F46" s="509">
        <v>13.5</v>
      </c>
      <c r="G46" s="511">
        <v>9</v>
      </c>
      <c r="H46" s="509">
        <v>11</v>
      </c>
      <c r="I46" s="512" t="s">
        <v>216</v>
      </c>
      <c r="J46" s="509">
        <v>5</v>
      </c>
      <c r="K46" s="510" t="s">
        <v>223</v>
      </c>
      <c r="L46" s="509">
        <v>5</v>
      </c>
      <c r="M46" s="510" t="s">
        <v>32</v>
      </c>
      <c r="N46" s="509">
        <v>9</v>
      </c>
      <c r="O46" s="511">
        <v>19</v>
      </c>
      <c r="P46" s="509">
        <v>1</v>
      </c>
      <c r="Q46" s="511">
        <v>1</v>
      </c>
      <c r="R46" s="509">
        <v>20</v>
      </c>
      <c r="S46" s="510" t="s">
        <v>230</v>
      </c>
      <c r="T46" s="509">
        <v>2</v>
      </c>
      <c r="U46" s="511">
        <v>14</v>
      </c>
      <c r="V46" s="509">
        <v>6</v>
      </c>
      <c r="W46" s="510" t="s">
        <v>225</v>
      </c>
      <c r="X46" s="509">
        <v>3</v>
      </c>
      <c r="Y46" s="511"/>
      <c r="Z46" s="509"/>
      <c r="AA46" s="511">
        <v>17</v>
      </c>
      <c r="AB46" s="509">
        <v>3</v>
      </c>
      <c r="AC46" s="511">
        <v>14</v>
      </c>
      <c r="AD46" s="509">
        <v>6</v>
      </c>
      <c r="AE46" s="510" t="s">
        <v>41</v>
      </c>
      <c r="AF46" s="509">
        <v>20</v>
      </c>
      <c r="AG46" s="331">
        <v>13</v>
      </c>
      <c r="AH46" s="332">
        <v>7</v>
      </c>
      <c r="AI46" s="480" t="s">
        <v>39</v>
      </c>
      <c r="AJ46" s="477">
        <v>16</v>
      </c>
      <c r="AK46" s="444">
        <f t="shared" si="5"/>
        <v>127.5</v>
      </c>
      <c r="AL46" s="348" t="s">
        <v>37</v>
      </c>
      <c r="AM46" s="273">
        <f t="shared" si="6"/>
        <v>127.5</v>
      </c>
      <c r="AN46" s="348" t="s">
        <v>32</v>
      </c>
      <c r="AO46" s="390">
        <v>2</v>
      </c>
      <c r="AP46" s="366" t="s">
        <v>150</v>
      </c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</row>
    <row r="47" spans="1:77" ht="27.75">
      <c r="A47" s="506"/>
      <c r="B47" s="394" t="s">
        <v>96</v>
      </c>
      <c r="C47" s="475">
        <v>7</v>
      </c>
      <c r="D47" s="146">
        <v>13</v>
      </c>
      <c r="E47" s="463"/>
      <c r="F47" s="146"/>
      <c r="G47" s="145">
        <v>5</v>
      </c>
      <c r="H47" s="146">
        <v>15</v>
      </c>
      <c r="I47" s="463" t="s">
        <v>216</v>
      </c>
      <c r="J47" s="146">
        <v>5</v>
      </c>
      <c r="K47" s="493" t="s">
        <v>222</v>
      </c>
      <c r="L47" s="146">
        <v>8</v>
      </c>
      <c r="M47" s="145">
        <v>18</v>
      </c>
      <c r="N47" s="146">
        <v>2</v>
      </c>
      <c r="O47" s="145">
        <v>15</v>
      </c>
      <c r="P47" s="146">
        <v>5</v>
      </c>
      <c r="Q47" s="145">
        <v>4</v>
      </c>
      <c r="R47" s="146">
        <v>16</v>
      </c>
      <c r="S47" s="463" t="s">
        <v>227</v>
      </c>
      <c r="T47" s="146">
        <v>7</v>
      </c>
      <c r="U47" s="145">
        <v>12</v>
      </c>
      <c r="V47" s="146">
        <v>8</v>
      </c>
      <c r="W47" s="463" t="s">
        <v>225</v>
      </c>
      <c r="X47" s="146">
        <v>3</v>
      </c>
      <c r="Y47" s="145"/>
      <c r="Z47" s="146"/>
      <c r="AA47" s="145">
        <v>11</v>
      </c>
      <c r="AB47" s="146">
        <v>9</v>
      </c>
      <c r="AC47" s="145">
        <v>11</v>
      </c>
      <c r="AD47" s="146">
        <v>9</v>
      </c>
      <c r="AE47" s="463" t="s">
        <v>145</v>
      </c>
      <c r="AF47" s="146">
        <v>1</v>
      </c>
      <c r="AG47" s="145">
        <v>4</v>
      </c>
      <c r="AH47" s="146">
        <v>16</v>
      </c>
      <c r="AI47" s="463" t="s">
        <v>238</v>
      </c>
      <c r="AJ47" s="467">
        <v>1</v>
      </c>
      <c r="AK47" s="273">
        <f t="shared" si="5"/>
        <v>118</v>
      </c>
      <c r="AL47" s="348" t="s">
        <v>36</v>
      </c>
      <c r="AM47" s="273">
        <f t="shared" si="6"/>
        <v>118</v>
      </c>
      <c r="AN47" s="348" t="s">
        <v>43</v>
      </c>
      <c r="AO47" s="390">
        <v>3</v>
      </c>
      <c r="AP47" s="366" t="s">
        <v>151</v>
      </c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</row>
    <row r="48" spans="1:77" ht="42">
      <c r="A48" s="103"/>
      <c r="B48" s="396" t="s">
        <v>162</v>
      </c>
      <c r="C48" s="475">
        <v>12</v>
      </c>
      <c r="D48" s="146">
        <v>8</v>
      </c>
      <c r="E48" s="463" t="s">
        <v>207</v>
      </c>
      <c r="F48" s="146">
        <v>5</v>
      </c>
      <c r="G48" s="145">
        <v>11</v>
      </c>
      <c r="H48" s="146">
        <v>9</v>
      </c>
      <c r="I48" s="465" t="s">
        <v>216</v>
      </c>
      <c r="J48" s="146">
        <v>5</v>
      </c>
      <c r="K48" s="463" t="s">
        <v>223</v>
      </c>
      <c r="L48" s="146">
        <v>5</v>
      </c>
      <c r="M48" s="145">
        <v>22</v>
      </c>
      <c r="N48" s="146">
        <v>1</v>
      </c>
      <c r="O48" s="465" t="s">
        <v>138</v>
      </c>
      <c r="P48" s="146">
        <v>1</v>
      </c>
      <c r="Q48" s="465" t="s">
        <v>35</v>
      </c>
      <c r="R48" s="146">
        <v>12</v>
      </c>
      <c r="S48" s="463" t="s">
        <v>59</v>
      </c>
      <c r="T48" s="146">
        <v>12.5</v>
      </c>
      <c r="U48" s="145">
        <v>19</v>
      </c>
      <c r="V48" s="146">
        <v>1</v>
      </c>
      <c r="W48" s="463"/>
      <c r="X48" s="146"/>
      <c r="Y48" s="145"/>
      <c r="Z48" s="146"/>
      <c r="AA48" s="145">
        <v>14</v>
      </c>
      <c r="AB48" s="146">
        <v>6</v>
      </c>
      <c r="AC48" s="145">
        <v>16</v>
      </c>
      <c r="AD48" s="146">
        <v>4</v>
      </c>
      <c r="AE48" s="463" t="s">
        <v>47</v>
      </c>
      <c r="AF48" s="146">
        <v>6</v>
      </c>
      <c r="AG48" s="145">
        <v>7</v>
      </c>
      <c r="AH48" s="146">
        <v>13</v>
      </c>
      <c r="AI48" s="463" t="s">
        <v>237</v>
      </c>
      <c r="AJ48" s="467">
        <v>1.5</v>
      </c>
      <c r="AK48" s="273">
        <f t="shared" si="5"/>
        <v>90</v>
      </c>
      <c r="AL48" s="348" t="s">
        <v>39</v>
      </c>
      <c r="AM48" s="273">
        <f t="shared" si="6"/>
        <v>90</v>
      </c>
      <c r="AN48" s="348" t="s">
        <v>136</v>
      </c>
      <c r="AO48" s="390">
        <v>4</v>
      </c>
      <c r="AP48" s="366" t="s">
        <v>159</v>
      </c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</row>
    <row r="49" spans="1:77" ht="27.75">
      <c r="A49" s="329"/>
      <c r="B49" s="394" t="s">
        <v>92</v>
      </c>
      <c r="C49" s="475">
        <v>17</v>
      </c>
      <c r="D49" s="146">
        <v>3</v>
      </c>
      <c r="E49" s="463" t="s">
        <v>39</v>
      </c>
      <c r="F49" s="146">
        <v>16</v>
      </c>
      <c r="G49" s="145" t="s">
        <v>209</v>
      </c>
      <c r="H49" s="146">
        <v>1</v>
      </c>
      <c r="I49" s="465" t="s">
        <v>215</v>
      </c>
      <c r="J49" s="146">
        <v>9</v>
      </c>
      <c r="K49" s="463" t="s">
        <v>223</v>
      </c>
      <c r="L49" s="146">
        <v>5</v>
      </c>
      <c r="M49" s="145">
        <v>3</v>
      </c>
      <c r="N49" s="146">
        <v>17</v>
      </c>
      <c r="O49" s="145">
        <v>16</v>
      </c>
      <c r="P49" s="146">
        <v>4</v>
      </c>
      <c r="Q49" s="145">
        <v>17</v>
      </c>
      <c r="R49" s="146">
        <v>3</v>
      </c>
      <c r="S49" s="463"/>
      <c r="T49" s="146"/>
      <c r="U49" s="145"/>
      <c r="V49" s="146"/>
      <c r="W49" s="463"/>
      <c r="X49" s="146"/>
      <c r="Y49" s="145"/>
      <c r="Z49" s="146"/>
      <c r="AA49" s="145"/>
      <c r="AB49" s="146"/>
      <c r="AC49" s="145"/>
      <c r="AD49" s="146"/>
      <c r="AE49" s="463"/>
      <c r="AF49" s="146"/>
      <c r="AG49" s="145"/>
      <c r="AH49" s="146"/>
      <c r="AI49" s="463" t="s">
        <v>111</v>
      </c>
      <c r="AJ49" s="467">
        <v>10.5</v>
      </c>
      <c r="AK49" s="273">
        <f t="shared" si="5"/>
        <v>68.5</v>
      </c>
      <c r="AL49" s="348" t="s">
        <v>40</v>
      </c>
      <c r="AM49" s="273">
        <f t="shared" si="6"/>
        <v>68.5</v>
      </c>
      <c r="AN49" s="348" t="s">
        <v>104</v>
      </c>
      <c r="AO49" s="390">
        <v>5</v>
      </c>
      <c r="AP49" s="366" t="s">
        <v>152</v>
      </c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</row>
    <row r="50" spans="1:77" ht="42">
      <c r="A50" s="103"/>
      <c r="B50" s="396" t="s">
        <v>161</v>
      </c>
      <c r="C50" s="475"/>
      <c r="D50" s="146"/>
      <c r="E50" s="463"/>
      <c r="F50" s="146"/>
      <c r="G50" s="145"/>
      <c r="H50" s="146"/>
      <c r="I50" s="465"/>
      <c r="J50" s="146"/>
      <c r="K50" s="463"/>
      <c r="L50" s="146"/>
      <c r="M50" s="145"/>
      <c r="N50" s="146"/>
      <c r="O50" s="145">
        <v>8</v>
      </c>
      <c r="P50" s="146">
        <v>12</v>
      </c>
      <c r="Q50" s="145"/>
      <c r="R50" s="146"/>
      <c r="S50" s="463"/>
      <c r="T50" s="146"/>
      <c r="U50" s="145" t="s">
        <v>139</v>
      </c>
      <c r="V50" s="146">
        <v>1</v>
      </c>
      <c r="W50" s="463"/>
      <c r="X50" s="146"/>
      <c r="Y50" s="145"/>
      <c r="Z50" s="146"/>
      <c r="AA50" s="145"/>
      <c r="AB50" s="146"/>
      <c r="AC50" s="145">
        <v>15</v>
      </c>
      <c r="AD50" s="146">
        <v>5</v>
      </c>
      <c r="AE50" s="463" t="s">
        <v>39</v>
      </c>
      <c r="AF50" s="146">
        <v>16</v>
      </c>
      <c r="AG50" s="145"/>
      <c r="AH50" s="146"/>
      <c r="AI50" s="463" t="s">
        <v>236</v>
      </c>
      <c r="AJ50" s="467">
        <v>5.5</v>
      </c>
      <c r="AK50" s="273">
        <f t="shared" si="5"/>
        <v>39.5</v>
      </c>
      <c r="AL50" s="348" t="s">
        <v>38</v>
      </c>
      <c r="AM50" s="273">
        <f t="shared" si="6"/>
        <v>39.5</v>
      </c>
      <c r="AN50" s="348" t="s">
        <v>146</v>
      </c>
      <c r="AO50" s="390">
        <v>6</v>
      </c>
      <c r="AP50" s="366" t="s">
        <v>153</v>
      </c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</row>
    <row r="51" spans="1:77" ht="27.75">
      <c r="A51" s="103"/>
      <c r="B51" s="392" t="s">
        <v>117</v>
      </c>
      <c r="C51" s="475">
        <v>20</v>
      </c>
      <c r="D51" s="146">
        <v>1</v>
      </c>
      <c r="E51" s="463" t="s">
        <v>207</v>
      </c>
      <c r="F51" s="146">
        <v>5</v>
      </c>
      <c r="G51" s="145">
        <v>18</v>
      </c>
      <c r="H51" s="146">
        <v>2</v>
      </c>
      <c r="I51" s="465" t="s">
        <v>215</v>
      </c>
      <c r="J51" s="146">
        <v>9</v>
      </c>
      <c r="K51" s="493" t="s">
        <v>222</v>
      </c>
      <c r="L51" s="146">
        <v>8</v>
      </c>
      <c r="M51" s="463" t="s">
        <v>48</v>
      </c>
      <c r="N51" s="146">
        <v>4</v>
      </c>
      <c r="O51" s="145">
        <v>23</v>
      </c>
      <c r="P51" s="146">
        <v>1</v>
      </c>
      <c r="Q51" s="145">
        <v>29</v>
      </c>
      <c r="R51" s="146">
        <v>1</v>
      </c>
      <c r="S51" s="463"/>
      <c r="T51" s="146"/>
      <c r="U51" s="145"/>
      <c r="V51" s="146"/>
      <c r="W51" s="463"/>
      <c r="X51" s="146"/>
      <c r="Y51" s="145"/>
      <c r="Z51" s="146"/>
      <c r="AA51" s="145"/>
      <c r="AB51" s="146"/>
      <c r="AC51" s="145"/>
      <c r="AD51" s="146"/>
      <c r="AE51" s="145"/>
      <c r="AF51" s="146"/>
      <c r="AG51" s="145"/>
      <c r="AH51" s="146"/>
      <c r="AI51" s="463" t="s">
        <v>236</v>
      </c>
      <c r="AJ51" s="467">
        <v>5.5</v>
      </c>
      <c r="AK51" s="273">
        <f t="shared" si="5"/>
        <v>36.5</v>
      </c>
      <c r="AL51" s="348" t="s">
        <v>33</v>
      </c>
      <c r="AM51" s="273">
        <f t="shared" si="6"/>
        <v>36.5</v>
      </c>
      <c r="AN51" s="348" t="s">
        <v>141</v>
      </c>
      <c r="AO51" s="390">
        <v>7</v>
      </c>
      <c r="AP51" s="366" t="s">
        <v>154</v>
      </c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</row>
    <row r="52" spans="1:77" ht="27.75">
      <c r="A52" s="103"/>
      <c r="B52" s="448" t="s">
        <v>211</v>
      </c>
      <c r="C52" s="479"/>
      <c r="D52" s="332"/>
      <c r="E52" s="480"/>
      <c r="F52" s="332"/>
      <c r="G52" s="331"/>
      <c r="H52" s="332"/>
      <c r="I52" s="480"/>
      <c r="J52" s="332"/>
      <c r="K52" s="480"/>
      <c r="L52" s="332"/>
      <c r="M52" s="331">
        <v>10</v>
      </c>
      <c r="N52" s="332">
        <v>10</v>
      </c>
      <c r="O52" s="331"/>
      <c r="P52" s="332"/>
      <c r="Q52" s="331">
        <v>20</v>
      </c>
      <c r="R52" s="332">
        <v>1</v>
      </c>
      <c r="S52" s="480" t="s">
        <v>227</v>
      </c>
      <c r="T52" s="332">
        <v>7</v>
      </c>
      <c r="U52" s="331"/>
      <c r="V52" s="332"/>
      <c r="W52" s="480"/>
      <c r="X52" s="332"/>
      <c r="Y52" s="331"/>
      <c r="Z52" s="332"/>
      <c r="AA52" s="331"/>
      <c r="AB52" s="332"/>
      <c r="AC52" s="331"/>
      <c r="AD52" s="332"/>
      <c r="AE52" s="331">
        <v>9</v>
      </c>
      <c r="AF52" s="332">
        <v>11</v>
      </c>
      <c r="AG52" s="331"/>
      <c r="AH52" s="332"/>
      <c r="AI52" s="480"/>
      <c r="AJ52" s="477"/>
      <c r="AK52" s="444">
        <f t="shared" si="5"/>
        <v>29</v>
      </c>
      <c r="AL52" s="348" t="s">
        <v>35</v>
      </c>
      <c r="AM52" s="273">
        <f t="shared" si="6"/>
        <v>29</v>
      </c>
      <c r="AN52" s="348" t="s">
        <v>150</v>
      </c>
      <c r="AO52" s="390">
        <v>8</v>
      </c>
      <c r="AP52" s="366" t="s">
        <v>155</v>
      </c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</row>
    <row r="53" spans="1:77" ht="27.75">
      <c r="A53" s="103"/>
      <c r="B53" s="448" t="s">
        <v>165</v>
      </c>
      <c r="C53" s="479"/>
      <c r="D53" s="332"/>
      <c r="E53" s="480"/>
      <c r="F53" s="332"/>
      <c r="G53" s="331" t="s">
        <v>209</v>
      </c>
      <c r="H53" s="332">
        <v>1</v>
      </c>
      <c r="I53" s="481"/>
      <c r="J53" s="332"/>
      <c r="K53" s="480" t="s">
        <v>223</v>
      </c>
      <c r="L53" s="332">
        <v>5</v>
      </c>
      <c r="M53" s="480" t="s">
        <v>43</v>
      </c>
      <c r="N53" s="332">
        <v>8</v>
      </c>
      <c r="O53" s="331">
        <v>17</v>
      </c>
      <c r="P53" s="332">
        <v>3</v>
      </c>
      <c r="Q53" s="331">
        <v>23</v>
      </c>
      <c r="R53" s="332">
        <v>1</v>
      </c>
      <c r="S53" s="480"/>
      <c r="T53" s="332"/>
      <c r="U53" s="331"/>
      <c r="V53" s="332"/>
      <c r="W53" s="480"/>
      <c r="X53" s="332"/>
      <c r="Y53" s="331"/>
      <c r="Z53" s="332"/>
      <c r="AA53" s="331">
        <v>16</v>
      </c>
      <c r="AB53" s="332">
        <v>4</v>
      </c>
      <c r="AC53" s="331"/>
      <c r="AD53" s="332"/>
      <c r="AE53" s="480"/>
      <c r="AF53" s="332"/>
      <c r="AG53" s="331"/>
      <c r="AH53" s="332"/>
      <c r="AI53" s="480"/>
      <c r="AJ53" s="477"/>
      <c r="AK53" s="273">
        <f t="shared" si="5"/>
        <v>22</v>
      </c>
      <c r="AL53" s="348" t="s">
        <v>34</v>
      </c>
      <c r="AM53" s="273">
        <f t="shared" si="6"/>
        <v>22</v>
      </c>
      <c r="AN53" s="348" t="s">
        <v>159</v>
      </c>
      <c r="AO53" s="390">
        <v>9</v>
      </c>
      <c r="AP53" s="366" t="s">
        <v>156</v>
      </c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</row>
    <row r="54" spans="1:77" ht="27.75">
      <c r="A54" s="103"/>
      <c r="B54" s="392" t="s">
        <v>233</v>
      </c>
      <c r="C54" s="475"/>
      <c r="D54" s="146"/>
      <c r="E54" s="463"/>
      <c r="F54" s="146"/>
      <c r="G54" s="145"/>
      <c r="H54" s="146"/>
      <c r="I54" s="463"/>
      <c r="J54" s="146"/>
      <c r="K54" s="463"/>
      <c r="L54" s="146"/>
      <c r="M54" s="145"/>
      <c r="N54" s="146"/>
      <c r="O54" s="145"/>
      <c r="P54" s="146"/>
      <c r="Q54" s="145"/>
      <c r="R54" s="146"/>
      <c r="S54" s="463"/>
      <c r="T54" s="146"/>
      <c r="U54" s="145"/>
      <c r="V54" s="146"/>
      <c r="W54" s="463"/>
      <c r="X54" s="146"/>
      <c r="Y54" s="145"/>
      <c r="Z54" s="146"/>
      <c r="AA54" s="145"/>
      <c r="AB54" s="146"/>
      <c r="AC54" s="145"/>
      <c r="AD54" s="146"/>
      <c r="AE54" s="145">
        <v>3</v>
      </c>
      <c r="AF54" s="146">
        <v>17</v>
      </c>
      <c r="AG54" s="145"/>
      <c r="AH54" s="146"/>
      <c r="AI54" s="463"/>
      <c r="AJ54" s="467"/>
      <c r="AK54" s="273">
        <f t="shared" si="5"/>
        <v>17</v>
      </c>
      <c r="AL54" s="348" t="s">
        <v>44</v>
      </c>
      <c r="AM54" s="273">
        <f t="shared" si="6"/>
        <v>17</v>
      </c>
      <c r="AN54" s="348" t="s">
        <v>128</v>
      </c>
      <c r="AO54" s="390">
        <v>10</v>
      </c>
      <c r="AP54" s="366" t="s">
        <v>172</v>
      </c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</row>
    <row r="55" spans="1:77" ht="42">
      <c r="A55" s="103"/>
      <c r="B55" s="396" t="s">
        <v>158</v>
      </c>
      <c r="C55" s="475"/>
      <c r="D55" s="146"/>
      <c r="E55" s="463"/>
      <c r="F55" s="146"/>
      <c r="G55" s="145"/>
      <c r="H55" s="146"/>
      <c r="I55" s="463"/>
      <c r="J55" s="146"/>
      <c r="K55" s="463"/>
      <c r="L55" s="146"/>
      <c r="M55" s="145"/>
      <c r="N55" s="146"/>
      <c r="O55" s="145"/>
      <c r="P55" s="146"/>
      <c r="Q55" s="145">
        <v>5</v>
      </c>
      <c r="R55" s="146">
        <v>15</v>
      </c>
      <c r="S55" s="463"/>
      <c r="T55" s="146"/>
      <c r="U55" s="145"/>
      <c r="V55" s="146"/>
      <c r="W55" s="463"/>
      <c r="X55" s="146"/>
      <c r="Y55" s="145"/>
      <c r="Z55" s="146"/>
      <c r="AA55" s="145"/>
      <c r="AB55" s="146"/>
      <c r="AC55" s="145"/>
      <c r="AD55" s="146"/>
      <c r="AE55" s="145"/>
      <c r="AF55" s="146"/>
      <c r="AG55" s="145"/>
      <c r="AH55" s="146"/>
      <c r="AI55" s="463"/>
      <c r="AJ55" s="467"/>
      <c r="AK55" s="273">
        <f t="shared" si="5"/>
        <v>15</v>
      </c>
      <c r="AL55" s="348" t="s">
        <v>32</v>
      </c>
      <c r="AM55" s="273">
        <f t="shared" si="6"/>
        <v>15</v>
      </c>
      <c r="AN55" s="348" t="s">
        <v>155</v>
      </c>
      <c r="AO55" s="390">
        <v>11</v>
      </c>
      <c r="AP55" s="366" t="s">
        <v>173</v>
      </c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</row>
    <row r="56" spans="1:77" ht="27.75">
      <c r="A56" s="103"/>
      <c r="B56" s="392" t="s">
        <v>226</v>
      </c>
      <c r="C56" s="475"/>
      <c r="D56" s="146"/>
      <c r="E56" s="463"/>
      <c r="F56" s="146"/>
      <c r="G56" s="145"/>
      <c r="H56" s="146"/>
      <c r="I56" s="465"/>
      <c r="J56" s="146"/>
      <c r="K56" s="493"/>
      <c r="L56" s="146"/>
      <c r="M56" s="463"/>
      <c r="N56" s="146"/>
      <c r="O56" s="145"/>
      <c r="P56" s="146"/>
      <c r="Q56" s="145"/>
      <c r="R56" s="146"/>
      <c r="S56" s="463" t="s">
        <v>111</v>
      </c>
      <c r="T56" s="146">
        <v>10.5</v>
      </c>
      <c r="U56" s="145">
        <v>16</v>
      </c>
      <c r="V56" s="146">
        <v>4</v>
      </c>
      <c r="W56" s="463"/>
      <c r="X56" s="146"/>
      <c r="Y56" s="145"/>
      <c r="Z56" s="146"/>
      <c r="AA56" s="145"/>
      <c r="AB56" s="146"/>
      <c r="AC56" s="145"/>
      <c r="AD56" s="146"/>
      <c r="AE56" s="145"/>
      <c r="AF56" s="146"/>
      <c r="AG56" s="145"/>
      <c r="AH56" s="146"/>
      <c r="AI56" s="463"/>
      <c r="AJ56" s="467"/>
      <c r="AK56" s="273">
        <f t="shared" si="5"/>
        <v>14.5</v>
      </c>
      <c r="AL56" s="348" t="s">
        <v>43</v>
      </c>
      <c r="AM56" s="273">
        <f t="shared" si="6"/>
        <v>14.5</v>
      </c>
      <c r="AN56" s="348" t="s">
        <v>156</v>
      </c>
      <c r="AO56" s="390">
        <v>12</v>
      </c>
      <c r="AP56" s="366" t="s">
        <v>174</v>
      </c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</row>
    <row r="57" spans="1:42" ht="42">
      <c r="A57" s="103"/>
      <c r="B57" s="396" t="s">
        <v>163</v>
      </c>
      <c r="C57" s="475"/>
      <c r="D57" s="146"/>
      <c r="E57" s="463"/>
      <c r="F57" s="146"/>
      <c r="G57" s="145"/>
      <c r="H57" s="146"/>
      <c r="I57" s="463"/>
      <c r="J57" s="146"/>
      <c r="K57" s="463"/>
      <c r="L57" s="146"/>
      <c r="M57" s="145"/>
      <c r="N57" s="146"/>
      <c r="O57" s="145"/>
      <c r="P57" s="146"/>
      <c r="Q57" s="145">
        <v>9</v>
      </c>
      <c r="R57" s="146">
        <v>11</v>
      </c>
      <c r="S57" s="463"/>
      <c r="T57" s="146"/>
      <c r="U57" s="145"/>
      <c r="V57" s="146"/>
      <c r="W57" s="463"/>
      <c r="X57" s="146"/>
      <c r="Y57" s="145"/>
      <c r="Z57" s="146"/>
      <c r="AA57" s="145"/>
      <c r="AB57" s="146"/>
      <c r="AC57" s="145"/>
      <c r="AD57" s="146"/>
      <c r="AE57" s="145"/>
      <c r="AF57" s="146"/>
      <c r="AG57" s="145"/>
      <c r="AH57" s="146"/>
      <c r="AI57" s="463"/>
      <c r="AJ57" s="146"/>
      <c r="AK57" s="273">
        <f t="shared" si="5"/>
        <v>11</v>
      </c>
      <c r="AL57" s="348" t="s">
        <v>42</v>
      </c>
      <c r="AM57" s="273">
        <f t="shared" si="6"/>
        <v>11</v>
      </c>
      <c r="AN57" s="348" t="s">
        <v>174</v>
      </c>
      <c r="AO57" s="390">
        <v>13</v>
      </c>
      <c r="AP57" s="366" t="s">
        <v>175</v>
      </c>
    </row>
    <row r="58" spans="1:42" ht="42">
      <c r="A58" s="103"/>
      <c r="B58" s="396" t="s">
        <v>157</v>
      </c>
      <c r="C58" s="475"/>
      <c r="D58" s="146"/>
      <c r="E58" s="463"/>
      <c r="F58" s="146"/>
      <c r="G58" s="145"/>
      <c r="H58" s="146"/>
      <c r="I58" s="463"/>
      <c r="J58" s="146"/>
      <c r="K58" s="463"/>
      <c r="L58" s="146"/>
      <c r="M58" s="145"/>
      <c r="N58" s="146"/>
      <c r="O58" s="145"/>
      <c r="P58" s="146"/>
      <c r="Q58" s="145">
        <v>11</v>
      </c>
      <c r="R58" s="146">
        <v>9</v>
      </c>
      <c r="S58" s="463"/>
      <c r="T58" s="146"/>
      <c r="U58" s="145"/>
      <c r="V58" s="146"/>
      <c r="W58" s="463"/>
      <c r="X58" s="146"/>
      <c r="Y58" s="145"/>
      <c r="Z58" s="146"/>
      <c r="AA58" s="145"/>
      <c r="AB58" s="146"/>
      <c r="AC58" s="145"/>
      <c r="AD58" s="146"/>
      <c r="AE58" s="463"/>
      <c r="AF58" s="146"/>
      <c r="AG58" s="145"/>
      <c r="AH58" s="146"/>
      <c r="AI58" s="463"/>
      <c r="AJ58" s="467"/>
      <c r="AK58" s="273">
        <f t="shared" si="5"/>
        <v>9</v>
      </c>
      <c r="AL58" s="348" t="s">
        <v>112</v>
      </c>
      <c r="AM58" s="273">
        <f t="shared" si="6"/>
        <v>9</v>
      </c>
      <c r="AN58" s="348" t="s">
        <v>244</v>
      </c>
      <c r="AO58" s="390">
        <v>14</v>
      </c>
      <c r="AP58" s="366" t="s">
        <v>176</v>
      </c>
    </row>
    <row r="59" spans="1:77" ht="27.75">
      <c r="A59" s="103"/>
      <c r="B59" s="448" t="s">
        <v>210</v>
      </c>
      <c r="C59" s="479"/>
      <c r="D59" s="332"/>
      <c r="E59" s="480"/>
      <c r="F59" s="332"/>
      <c r="G59" s="331"/>
      <c r="H59" s="332"/>
      <c r="I59" s="481"/>
      <c r="J59" s="332"/>
      <c r="K59" s="480"/>
      <c r="L59" s="332"/>
      <c r="M59" s="480" t="s">
        <v>150</v>
      </c>
      <c r="N59" s="332">
        <v>1</v>
      </c>
      <c r="O59" s="331">
        <v>22</v>
      </c>
      <c r="P59" s="332">
        <v>1</v>
      </c>
      <c r="Q59" s="331">
        <v>14</v>
      </c>
      <c r="R59" s="332">
        <v>6</v>
      </c>
      <c r="S59" s="480"/>
      <c r="T59" s="332"/>
      <c r="U59" s="331" t="s">
        <v>138</v>
      </c>
      <c r="V59" s="332">
        <v>1</v>
      </c>
      <c r="W59" s="480"/>
      <c r="X59" s="332"/>
      <c r="Y59" s="331"/>
      <c r="Z59" s="332"/>
      <c r="AA59" s="331"/>
      <c r="AB59" s="332"/>
      <c r="AC59" s="331"/>
      <c r="AD59" s="332"/>
      <c r="AE59" s="480"/>
      <c r="AF59" s="332"/>
      <c r="AG59" s="331"/>
      <c r="AH59" s="332"/>
      <c r="AI59" s="480"/>
      <c r="AJ59" s="477"/>
      <c r="AK59" s="273">
        <f t="shared" si="5"/>
        <v>9</v>
      </c>
      <c r="AL59" s="348" t="s">
        <v>112</v>
      </c>
      <c r="AM59" s="273">
        <f t="shared" si="6"/>
        <v>9</v>
      </c>
      <c r="AN59" s="348" t="s">
        <v>244</v>
      </c>
      <c r="AO59" s="390">
        <v>15</v>
      </c>
      <c r="AP59" s="366" t="s">
        <v>177</v>
      </c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</row>
    <row r="60" spans="1:77" ht="27.75">
      <c r="A60" s="103"/>
      <c r="B60" s="392" t="s">
        <v>229</v>
      </c>
      <c r="C60" s="475"/>
      <c r="D60" s="146"/>
      <c r="E60" s="463"/>
      <c r="F60" s="146"/>
      <c r="G60" s="145"/>
      <c r="H60" s="146"/>
      <c r="I60" s="465"/>
      <c r="J60" s="146"/>
      <c r="K60" s="493"/>
      <c r="L60" s="146"/>
      <c r="M60" s="463"/>
      <c r="N60" s="146"/>
      <c r="O60" s="145"/>
      <c r="P60" s="146"/>
      <c r="Q60" s="145"/>
      <c r="R60" s="146"/>
      <c r="S60" s="463" t="s">
        <v>49</v>
      </c>
      <c r="T60" s="146">
        <v>5</v>
      </c>
      <c r="U60" s="145"/>
      <c r="V60" s="146"/>
      <c r="W60" s="463"/>
      <c r="X60" s="146"/>
      <c r="Y60" s="145"/>
      <c r="Z60" s="146"/>
      <c r="AA60" s="145"/>
      <c r="AB60" s="146"/>
      <c r="AC60" s="145"/>
      <c r="AD60" s="146"/>
      <c r="AE60" s="145">
        <v>19</v>
      </c>
      <c r="AF60" s="146">
        <v>1</v>
      </c>
      <c r="AG60" s="145"/>
      <c r="AH60" s="146"/>
      <c r="AI60" s="463"/>
      <c r="AJ60" s="467"/>
      <c r="AK60" s="273">
        <f t="shared" si="5"/>
        <v>6</v>
      </c>
      <c r="AL60" s="348" t="s">
        <v>48</v>
      </c>
      <c r="AM60" s="273">
        <f t="shared" si="6"/>
        <v>6</v>
      </c>
      <c r="AN60" s="348" t="s">
        <v>177</v>
      </c>
      <c r="AO60" s="390">
        <v>16</v>
      </c>
      <c r="AP60" s="366" t="s">
        <v>186</v>
      </c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</row>
    <row r="61" spans="1:77" ht="27.75">
      <c r="A61" s="103"/>
      <c r="B61" s="396" t="s">
        <v>90</v>
      </c>
      <c r="C61" s="475"/>
      <c r="D61" s="146"/>
      <c r="E61" s="463"/>
      <c r="F61" s="146"/>
      <c r="G61" s="145"/>
      <c r="H61" s="146"/>
      <c r="I61" s="463"/>
      <c r="J61" s="146"/>
      <c r="K61" s="463"/>
      <c r="L61" s="146"/>
      <c r="M61" s="145"/>
      <c r="N61" s="146"/>
      <c r="O61" s="145"/>
      <c r="P61" s="146"/>
      <c r="Q61" s="145"/>
      <c r="R61" s="146"/>
      <c r="S61" s="463"/>
      <c r="T61" s="146"/>
      <c r="U61" s="145"/>
      <c r="V61" s="146"/>
      <c r="W61" s="463"/>
      <c r="X61" s="146"/>
      <c r="Y61" s="145"/>
      <c r="Z61" s="146"/>
      <c r="AA61" s="145"/>
      <c r="AB61" s="146"/>
      <c r="AC61" s="145"/>
      <c r="AD61" s="146"/>
      <c r="AE61" s="145"/>
      <c r="AF61" s="146"/>
      <c r="AG61" s="145"/>
      <c r="AH61" s="146"/>
      <c r="AI61" s="463" t="s">
        <v>236</v>
      </c>
      <c r="AJ61" s="467">
        <v>5.5</v>
      </c>
      <c r="AK61" s="273">
        <f t="shared" si="5"/>
        <v>5.5</v>
      </c>
      <c r="AL61" s="348" t="s">
        <v>241</v>
      </c>
      <c r="AM61" s="273">
        <f t="shared" si="6"/>
        <v>5.5</v>
      </c>
      <c r="AN61" s="348" t="s">
        <v>245</v>
      </c>
      <c r="AO61" s="390">
        <v>17</v>
      </c>
      <c r="AP61" s="366" t="s">
        <v>187</v>
      </c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</row>
    <row r="62" spans="1:77" ht="27.75">
      <c r="A62" s="103"/>
      <c r="B62" s="396" t="s">
        <v>137</v>
      </c>
      <c r="C62" s="478"/>
      <c r="D62" s="146"/>
      <c r="E62" s="463"/>
      <c r="F62" s="146"/>
      <c r="G62" s="463"/>
      <c r="H62" s="146"/>
      <c r="I62" s="463"/>
      <c r="J62" s="146"/>
      <c r="K62" s="463"/>
      <c r="L62" s="146"/>
      <c r="M62" s="463"/>
      <c r="N62" s="146"/>
      <c r="O62" s="463"/>
      <c r="P62" s="146"/>
      <c r="Q62" s="463"/>
      <c r="R62" s="146"/>
      <c r="S62" s="463"/>
      <c r="T62" s="146"/>
      <c r="U62" s="463"/>
      <c r="V62" s="146"/>
      <c r="W62" s="463"/>
      <c r="X62" s="146"/>
      <c r="Y62" s="463"/>
      <c r="Z62" s="146"/>
      <c r="AA62" s="463"/>
      <c r="AB62" s="146"/>
      <c r="AC62" s="463"/>
      <c r="AD62" s="146"/>
      <c r="AE62" s="463"/>
      <c r="AF62" s="146"/>
      <c r="AG62" s="463"/>
      <c r="AH62" s="146"/>
      <c r="AI62" s="463" t="s">
        <v>236</v>
      </c>
      <c r="AJ62" s="467">
        <v>5.5</v>
      </c>
      <c r="AK62" s="273">
        <f t="shared" si="5"/>
        <v>5.5</v>
      </c>
      <c r="AL62" s="370" t="s">
        <v>241</v>
      </c>
      <c r="AM62" s="273">
        <f t="shared" si="6"/>
        <v>5.5</v>
      </c>
      <c r="AN62" s="348" t="s">
        <v>245</v>
      </c>
      <c r="AO62" s="390">
        <v>18</v>
      </c>
      <c r="AP62" s="366" t="s">
        <v>188</v>
      </c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</row>
    <row r="63" spans="1:77" ht="27.75">
      <c r="A63" s="103">
        <v>1</v>
      </c>
      <c r="B63" s="392" t="s">
        <v>220</v>
      </c>
      <c r="C63" s="475"/>
      <c r="D63" s="146"/>
      <c r="E63" s="463"/>
      <c r="F63" s="146"/>
      <c r="G63" s="145"/>
      <c r="H63" s="146"/>
      <c r="I63" s="463"/>
      <c r="J63" s="146"/>
      <c r="K63" s="463" t="s">
        <v>223</v>
      </c>
      <c r="L63" s="146">
        <v>5</v>
      </c>
      <c r="M63" s="145"/>
      <c r="N63" s="146"/>
      <c r="O63" s="145"/>
      <c r="P63" s="146"/>
      <c r="Q63" s="145"/>
      <c r="R63" s="146"/>
      <c r="S63" s="463"/>
      <c r="T63" s="146"/>
      <c r="U63" s="145"/>
      <c r="V63" s="146"/>
      <c r="W63" s="463"/>
      <c r="X63" s="146"/>
      <c r="Y63" s="145"/>
      <c r="Z63" s="146"/>
      <c r="AA63" s="145"/>
      <c r="AB63" s="146"/>
      <c r="AC63" s="145"/>
      <c r="AD63" s="146"/>
      <c r="AE63" s="145"/>
      <c r="AF63" s="146"/>
      <c r="AG63" s="145"/>
      <c r="AH63" s="146"/>
      <c r="AI63" s="463"/>
      <c r="AJ63" s="467"/>
      <c r="AK63" s="273">
        <f t="shared" si="5"/>
        <v>5</v>
      </c>
      <c r="AL63" s="348" t="s">
        <v>136</v>
      </c>
      <c r="AM63" s="273">
        <f t="shared" si="6"/>
        <v>5</v>
      </c>
      <c r="AN63" s="348" t="s">
        <v>246</v>
      </c>
      <c r="AO63" s="390">
        <v>19</v>
      </c>
      <c r="AP63" s="366" t="s">
        <v>189</v>
      </c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</row>
    <row r="64" spans="1:77" ht="38.25" customHeight="1">
      <c r="A64" s="103"/>
      <c r="B64" s="392" t="s">
        <v>213</v>
      </c>
      <c r="C64" s="475"/>
      <c r="D64" s="146"/>
      <c r="E64" s="463"/>
      <c r="F64" s="146"/>
      <c r="G64" s="145"/>
      <c r="H64" s="146"/>
      <c r="I64" s="463"/>
      <c r="J64" s="146"/>
      <c r="K64" s="463"/>
      <c r="L64" s="146"/>
      <c r="M64" s="145"/>
      <c r="N64" s="146"/>
      <c r="O64" s="145"/>
      <c r="P64" s="146"/>
      <c r="Q64" s="145">
        <v>36</v>
      </c>
      <c r="R64" s="146">
        <v>1</v>
      </c>
      <c r="S64" s="145"/>
      <c r="T64" s="146"/>
      <c r="U64" s="145"/>
      <c r="V64" s="146"/>
      <c r="W64" s="463"/>
      <c r="X64" s="146"/>
      <c r="Y64" s="145"/>
      <c r="Z64" s="146"/>
      <c r="AA64" s="145"/>
      <c r="AB64" s="146"/>
      <c r="AC64" s="145"/>
      <c r="AD64" s="146"/>
      <c r="AE64" s="145"/>
      <c r="AF64" s="146"/>
      <c r="AG64" s="145"/>
      <c r="AH64" s="146"/>
      <c r="AI64" s="463"/>
      <c r="AJ64" s="467"/>
      <c r="AK64" s="273">
        <f t="shared" si="5"/>
        <v>1</v>
      </c>
      <c r="AL64" s="348" t="s">
        <v>242</v>
      </c>
      <c r="AM64" s="273">
        <f t="shared" si="6"/>
        <v>1</v>
      </c>
      <c r="AN64" s="348" t="s">
        <v>247</v>
      </c>
      <c r="AO64" s="390">
        <v>20</v>
      </c>
      <c r="AP64" s="366" t="s">
        <v>198</v>
      </c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</row>
    <row r="65" spans="1:77" ht="63">
      <c r="A65" s="103"/>
      <c r="B65" s="396" t="s">
        <v>212</v>
      </c>
      <c r="C65" s="475"/>
      <c r="D65" s="146"/>
      <c r="E65" s="463"/>
      <c r="F65" s="146"/>
      <c r="G65" s="145"/>
      <c r="H65" s="146"/>
      <c r="I65" s="463"/>
      <c r="J65" s="146"/>
      <c r="K65" s="463"/>
      <c r="L65" s="146"/>
      <c r="M65" s="145"/>
      <c r="N65" s="146"/>
      <c r="O65" s="145"/>
      <c r="P65" s="146"/>
      <c r="Q65" s="145">
        <v>33</v>
      </c>
      <c r="R65" s="146">
        <v>1</v>
      </c>
      <c r="S65" s="145"/>
      <c r="T65" s="146"/>
      <c r="U65" s="145"/>
      <c r="V65" s="146"/>
      <c r="W65" s="463"/>
      <c r="X65" s="146"/>
      <c r="Y65" s="145"/>
      <c r="Z65" s="146"/>
      <c r="AA65" s="145"/>
      <c r="AB65" s="146"/>
      <c r="AC65" s="145"/>
      <c r="AD65" s="146"/>
      <c r="AE65" s="145"/>
      <c r="AF65" s="146"/>
      <c r="AG65" s="145"/>
      <c r="AH65" s="146"/>
      <c r="AI65" s="463"/>
      <c r="AJ65" s="467"/>
      <c r="AK65" s="273">
        <f t="shared" si="5"/>
        <v>1</v>
      </c>
      <c r="AL65" s="370" t="s">
        <v>242</v>
      </c>
      <c r="AM65" s="273">
        <f t="shared" si="6"/>
        <v>1</v>
      </c>
      <c r="AN65" s="348" t="s">
        <v>247</v>
      </c>
      <c r="AO65" s="390">
        <v>21</v>
      </c>
      <c r="AP65" s="366" t="s">
        <v>199</v>
      </c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</row>
    <row r="66" spans="1:77" ht="45" customHeight="1">
      <c r="A66" s="103"/>
      <c r="B66" s="396" t="s">
        <v>214</v>
      </c>
      <c r="C66" s="475"/>
      <c r="D66" s="146"/>
      <c r="E66" s="463"/>
      <c r="F66" s="146"/>
      <c r="G66" s="145"/>
      <c r="H66" s="146"/>
      <c r="I66" s="463"/>
      <c r="J66" s="146"/>
      <c r="K66" s="463"/>
      <c r="L66" s="146"/>
      <c r="M66" s="145"/>
      <c r="N66" s="146"/>
      <c r="O66" s="145"/>
      <c r="P66" s="146"/>
      <c r="Q66" s="145">
        <v>22</v>
      </c>
      <c r="R66" s="146">
        <v>1</v>
      </c>
      <c r="S66" s="145"/>
      <c r="T66" s="146"/>
      <c r="U66" s="145"/>
      <c r="V66" s="146"/>
      <c r="W66" s="463"/>
      <c r="X66" s="146"/>
      <c r="Y66" s="145"/>
      <c r="Z66" s="146"/>
      <c r="AA66" s="145"/>
      <c r="AB66" s="146"/>
      <c r="AC66" s="145"/>
      <c r="AD66" s="146"/>
      <c r="AE66" s="145"/>
      <c r="AF66" s="146"/>
      <c r="AG66" s="145"/>
      <c r="AH66" s="146"/>
      <c r="AI66" s="463"/>
      <c r="AJ66" s="467"/>
      <c r="AK66" s="273">
        <f t="shared" si="5"/>
        <v>1</v>
      </c>
      <c r="AL66" s="348" t="s">
        <v>242</v>
      </c>
      <c r="AM66" s="273">
        <f t="shared" si="6"/>
        <v>1</v>
      </c>
      <c r="AN66" s="348" t="s">
        <v>247</v>
      </c>
      <c r="AO66" s="390">
        <v>22</v>
      </c>
      <c r="AP66" s="366" t="s">
        <v>239</v>
      </c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</row>
    <row r="67" spans="1:77" ht="38.25" customHeight="1" thickBot="1">
      <c r="A67" s="103"/>
      <c r="B67" s="396" t="s">
        <v>218</v>
      </c>
      <c r="C67" s="475"/>
      <c r="D67" s="146"/>
      <c r="E67" s="463"/>
      <c r="F67" s="146"/>
      <c r="G67" s="145"/>
      <c r="H67" s="146"/>
      <c r="I67" s="463"/>
      <c r="J67" s="146"/>
      <c r="K67" s="463"/>
      <c r="L67" s="146"/>
      <c r="M67" s="145"/>
      <c r="N67" s="146"/>
      <c r="O67" s="145">
        <v>20</v>
      </c>
      <c r="P67" s="146">
        <v>1</v>
      </c>
      <c r="Q67" s="145"/>
      <c r="R67" s="146"/>
      <c r="S67" s="145"/>
      <c r="T67" s="146"/>
      <c r="U67" s="145"/>
      <c r="V67" s="146"/>
      <c r="W67" s="463"/>
      <c r="X67" s="146"/>
      <c r="Y67" s="145"/>
      <c r="Z67" s="146"/>
      <c r="AA67" s="145"/>
      <c r="AB67" s="146"/>
      <c r="AC67" s="145"/>
      <c r="AD67" s="146"/>
      <c r="AE67" s="145"/>
      <c r="AF67" s="146"/>
      <c r="AG67" s="145"/>
      <c r="AH67" s="146"/>
      <c r="AI67" s="478"/>
      <c r="AJ67" s="467"/>
      <c r="AK67" s="273">
        <f t="shared" si="5"/>
        <v>1</v>
      </c>
      <c r="AL67" s="370" t="s">
        <v>242</v>
      </c>
      <c r="AM67" s="273">
        <f t="shared" si="6"/>
        <v>1</v>
      </c>
      <c r="AN67" s="348" t="s">
        <v>247</v>
      </c>
      <c r="AO67" s="390">
        <v>23</v>
      </c>
      <c r="AP67" s="366" t="s">
        <v>240</v>
      </c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</row>
    <row r="68" spans="1:77" ht="38.25" customHeight="1" hidden="1">
      <c r="A68" s="103"/>
      <c r="B68" s="392" t="s">
        <v>90</v>
      </c>
      <c r="C68" s="475"/>
      <c r="D68" s="146"/>
      <c r="E68" s="463"/>
      <c r="F68" s="146"/>
      <c r="G68" s="145"/>
      <c r="H68" s="146"/>
      <c r="I68" s="463"/>
      <c r="J68" s="146"/>
      <c r="K68" s="463"/>
      <c r="L68" s="146"/>
      <c r="M68" s="145"/>
      <c r="N68" s="146"/>
      <c r="O68" s="145"/>
      <c r="P68" s="146"/>
      <c r="Q68" s="145"/>
      <c r="R68" s="146"/>
      <c r="S68" s="145"/>
      <c r="T68" s="146"/>
      <c r="U68" s="145"/>
      <c r="V68" s="146"/>
      <c r="W68" s="463"/>
      <c r="X68" s="146"/>
      <c r="Y68" s="145"/>
      <c r="Z68" s="146"/>
      <c r="AA68" s="145"/>
      <c r="AB68" s="146"/>
      <c r="AC68" s="145"/>
      <c r="AD68" s="146"/>
      <c r="AE68" s="145"/>
      <c r="AF68" s="146"/>
      <c r="AG68" s="145"/>
      <c r="AH68" s="146"/>
      <c r="AI68" s="478"/>
      <c r="AJ68" s="467"/>
      <c r="AK68" s="273">
        <f t="shared" si="5"/>
        <v>0</v>
      </c>
      <c r="AL68" s="370"/>
      <c r="AM68" s="273">
        <f>D68+F68+H68+J68+N68+P68+R68+T68+X68+AD68+AF68+AH68+AJ68+AB68+V68+L68</f>
        <v>0</v>
      </c>
      <c r="AN68" s="370"/>
      <c r="AO68" s="390"/>
      <c r="AP68" s="366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</row>
    <row r="69" spans="1:77" ht="38.25" customHeight="1" hidden="1" thickBot="1">
      <c r="A69" s="103"/>
      <c r="B69" s="461" t="s">
        <v>195</v>
      </c>
      <c r="C69" s="482"/>
      <c r="D69" s="129"/>
      <c r="E69" s="128"/>
      <c r="F69" s="129"/>
      <c r="G69" s="175"/>
      <c r="H69" s="129"/>
      <c r="I69" s="128"/>
      <c r="J69" s="129"/>
      <c r="K69" s="128"/>
      <c r="L69" s="129"/>
      <c r="M69" s="175"/>
      <c r="N69" s="129"/>
      <c r="O69" s="175"/>
      <c r="P69" s="129"/>
      <c r="Q69" s="175"/>
      <c r="R69" s="129"/>
      <c r="S69" s="175"/>
      <c r="T69" s="129"/>
      <c r="U69" s="175"/>
      <c r="V69" s="129"/>
      <c r="W69" s="128"/>
      <c r="X69" s="129"/>
      <c r="Y69" s="175"/>
      <c r="Z69" s="129"/>
      <c r="AA69" s="175"/>
      <c r="AB69" s="129"/>
      <c r="AC69" s="175"/>
      <c r="AD69" s="129"/>
      <c r="AE69" s="175"/>
      <c r="AF69" s="129"/>
      <c r="AG69" s="175"/>
      <c r="AH69" s="129"/>
      <c r="AI69" s="483"/>
      <c r="AJ69" s="484"/>
      <c r="AK69" s="273">
        <f t="shared" si="5"/>
        <v>0</v>
      </c>
      <c r="AL69" s="433"/>
      <c r="AM69" s="273">
        <f>D69+F69+H69+J69+N69+P69+R69+T69+X69+AD69+AF69+AH69+AJ69+AB69+V69+L69</f>
        <v>0</v>
      </c>
      <c r="AN69" s="433"/>
      <c r="AO69" s="390"/>
      <c r="AP69" s="366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</row>
    <row r="70" spans="2:42" ht="38.25" customHeight="1">
      <c r="B70" s="144"/>
      <c r="C70" s="173"/>
      <c r="D70" s="173"/>
      <c r="E70" s="485"/>
      <c r="F70" s="173"/>
      <c r="G70" s="173"/>
      <c r="H70" s="173"/>
      <c r="I70" s="485"/>
      <c r="J70" s="173"/>
      <c r="K70" s="485"/>
      <c r="L70" s="173"/>
      <c r="M70" s="173"/>
      <c r="N70" s="173"/>
      <c r="O70" s="173"/>
      <c r="P70" s="173"/>
      <c r="Q70" s="173"/>
      <c r="R70" s="173"/>
      <c r="S70" s="173"/>
      <c r="T70" s="173"/>
      <c r="U70" s="173"/>
      <c r="V70" s="173"/>
      <c r="W70" s="485"/>
      <c r="X70" s="173"/>
      <c r="Y70" s="173"/>
      <c r="Z70" s="173"/>
      <c r="AA70" s="173"/>
      <c r="AB70" s="173"/>
      <c r="AC70" s="173"/>
      <c r="AD70" s="173"/>
      <c r="AE70" s="173"/>
      <c r="AF70" s="173"/>
      <c r="AG70" s="173"/>
      <c r="AH70" s="173"/>
      <c r="AI70" s="173"/>
      <c r="AJ70" s="173"/>
      <c r="AK70" s="220"/>
      <c r="AL70" s="144"/>
      <c r="AM70" s="144"/>
      <c r="AN70" s="144"/>
      <c r="AO70" s="389"/>
      <c r="AP70" s="363"/>
    </row>
    <row r="71" spans="3:36" ht="21">
      <c r="C71" s="486"/>
      <c r="D71" s="486"/>
      <c r="E71" s="487"/>
      <c r="F71" s="486"/>
      <c r="G71" s="486"/>
      <c r="H71" s="486"/>
      <c r="I71" s="487"/>
      <c r="J71" s="486"/>
      <c r="K71" s="487"/>
      <c r="L71" s="486"/>
      <c r="M71" s="486"/>
      <c r="N71" s="486"/>
      <c r="O71" s="486"/>
      <c r="P71" s="486"/>
      <c r="Q71" s="486"/>
      <c r="R71" s="486"/>
      <c r="S71" s="486"/>
      <c r="T71" s="486"/>
      <c r="U71" s="486"/>
      <c r="V71" s="486"/>
      <c r="W71" s="487"/>
      <c r="X71" s="486"/>
      <c r="Y71" s="486"/>
      <c r="Z71" s="486"/>
      <c r="AA71" s="486"/>
      <c r="AB71" s="486"/>
      <c r="AC71" s="486"/>
      <c r="AD71" s="486"/>
      <c r="AE71" s="486"/>
      <c r="AF71" s="486"/>
      <c r="AG71" s="486"/>
      <c r="AH71" s="486"/>
      <c r="AI71" s="486"/>
      <c r="AJ71" s="486"/>
    </row>
    <row r="72" spans="3:36" ht="21">
      <c r="C72" s="486"/>
      <c r="D72" s="486"/>
      <c r="E72" s="487"/>
      <c r="F72" s="486"/>
      <c r="G72" s="486"/>
      <c r="H72" s="486"/>
      <c r="I72" s="487"/>
      <c r="J72" s="486"/>
      <c r="K72" s="487"/>
      <c r="L72" s="486"/>
      <c r="M72" s="486"/>
      <c r="N72" s="486"/>
      <c r="O72" s="486"/>
      <c r="P72" s="486"/>
      <c r="Q72" s="486"/>
      <c r="R72" s="486"/>
      <c r="S72" s="486"/>
      <c r="T72" s="486"/>
      <c r="U72" s="486"/>
      <c r="V72" s="486"/>
      <c r="W72" s="487"/>
      <c r="X72" s="486"/>
      <c r="Y72" s="486"/>
      <c r="Z72" s="486"/>
      <c r="AA72" s="486"/>
      <c r="AB72" s="486"/>
      <c r="AC72" s="486"/>
      <c r="AD72" s="486"/>
      <c r="AE72" s="486"/>
      <c r="AF72" s="486"/>
      <c r="AG72" s="486"/>
      <c r="AH72" s="486"/>
      <c r="AI72" s="486"/>
      <c r="AJ72" s="486"/>
    </row>
    <row r="73" spans="3:36" ht="21">
      <c r="C73" s="486"/>
      <c r="D73" s="486"/>
      <c r="E73" s="487"/>
      <c r="F73" s="486"/>
      <c r="G73" s="486"/>
      <c r="H73" s="486"/>
      <c r="I73" s="487"/>
      <c r="J73" s="486"/>
      <c r="K73" s="487"/>
      <c r="L73" s="486"/>
      <c r="M73" s="486"/>
      <c r="N73" s="486"/>
      <c r="O73" s="486"/>
      <c r="P73" s="486"/>
      <c r="Q73" s="486"/>
      <c r="R73" s="486"/>
      <c r="S73" s="486"/>
      <c r="T73" s="486"/>
      <c r="U73" s="486"/>
      <c r="V73" s="486"/>
      <c r="W73" s="487"/>
      <c r="X73" s="486"/>
      <c r="Y73" s="486"/>
      <c r="Z73" s="486"/>
      <c r="AA73" s="486"/>
      <c r="AB73" s="486"/>
      <c r="AC73" s="486"/>
      <c r="AD73" s="486"/>
      <c r="AE73" s="486"/>
      <c r="AF73" s="486"/>
      <c r="AG73" s="486"/>
      <c r="AH73" s="486"/>
      <c r="AI73" s="486"/>
      <c r="AJ73" s="486"/>
    </row>
    <row r="74" spans="5:23" ht="16.5">
      <c r="E74" s="386"/>
      <c r="I74" s="386"/>
      <c r="K74" s="386"/>
      <c r="W74" s="386"/>
    </row>
    <row r="75" spans="5:23" ht="16.5">
      <c r="E75" s="386"/>
      <c r="I75" s="386"/>
      <c r="K75" s="386"/>
      <c r="W75" s="386"/>
    </row>
    <row r="76" spans="9:23" ht="16.5">
      <c r="I76" s="386"/>
      <c r="W76" s="386"/>
    </row>
    <row r="77" spans="9:23" ht="16.5">
      <c r="I77" s="386"/>
      <c r="W77" s="386"/>
    </row>
    <row r="78" spans="9:23" ht="16.5">
      <c r="I78" s="386"/>
      <c r="W78" s="386"/>
    </row>
    <row r="79" spans="9:23" ht="16.5">
      <c r="I79" s="386"/>
      <c r="W79" s="386"/>
    </row>
    <row r="80" spans="9:23" ht="16.5">
      <c r="I80" s="386"/>
      <c r="W80" s="386"/>
    </row>
    <row r="81" spans="9:23" ht="16.5">
      <c r="I81" s="386"/>
      <c r="W81" s="386"/>
    </row>
    <row r="82" spans="9:23" ht="16.5">
      <c r="I82" s="386"/>
      <c r="W82" s="386"/>
    </row>
    <row r="83" spans="9:23" ht="16.5">
      <c r="I83" s="386"/>
      <c r="W83" s="386"/>
    </row>
    <row r="84" spans="9:23" ht="16.5">
      <c r="I84" s="386"/>
      <c r="W84" s="386"/>
    </row>
    <row r="85" spans="9:23" ht="16.5">
      <c r="I85" s="386"/>
      <c r="W85" s="386"/>
    </row>
    <row r="86" spans="9:23" ht="16.5">
      <c r="I86" s="386"/>
      <c r="W86" s="386"/>
    </row>
    <row r="87" spans="9:23" ht="16.5">
      <c r="I87" s="386"/>
      <c r="W87" s="386"/>
    </row>
    <row r="88" spans="9:23" ht="16.5">
      <c r="I88" s="386"/>
      <c r="W88" s="386"/>
    </row>
    <row r="89" spans="9:23" ht="16.5">
      <c r="I89" s="386"/>
      <c r="W89" s="386"/>
    </row>
    <row r="90" spans="9:23" ht="16.5">
      <c r="I90" s="386"/>
      <c r="W90" s="386"/>
    </row>
    <row r="91" spans="9:23" ht="16.5">
      <c r="I91" s="386"/>
      <c r="W91" s="386"/>
    </row>
    <row r="92" spans="9:23" ht="16.5">
      <c r="I92" s="386"/>
      <c r="W92" s="386"/>
    </row>
    <row r="93" spans="9:23" ht="16.5">
      <c r="I93" s="386"/>
      <c r="W93" s="386"/>
    </row>
    <row r="94" ht="16.5">
      <c r="W94" s="386"/>
    </row>
    <row r="95" ht="16.5">
      <c r="W95" s="386"/>
    </row>
    <row r="96" ht="16.5">
      <c r="W96" s="386"/>
    </row>
    <row r="97" ht="16.5">
      <c r="W97" s="386"/>
    </row>
    <row r="98" ht="16.5">
      <c r="W98" s="386"/>
    </row>
    <row r="99" ht="16.5">
      <c r="W99" s="386"/>
    </row>
    <row r="100" ht="16.5">
      <c r="W100" s="386"/>
    </row>
    <row r="101" ht="16.5">
      <c r="W101" s="386"/>
    </row>
    <row r="102" ht="16.5">
      <c r="W102" s="386"/>
    </row>
    <row r="103" ht="16.5">
      <c r="W103" s="386"/>
    </row>
    <row r="104" ht="16.5">
      <c r="W104" s="386"/>
    </row>
    <row r="105" ht="16.5">
      <c r="W105" s="386"/>
    </row>
    <row r="106" ht="16.5">
      <c r="W106" s="386"/>
    </row>
    <row r="107" ht="16.5">
      <c r="W107" s="386"/>
    </row>
    <row r="108" ht="16.5">
      <c r="W108" s="386"/>
    </row>
    <row r="109" ht="16.5">
      <c r="W109" s="386"/>
    </row>
    <row r="110" ht="16.5">
      <c r="W110" s="386"/>
    </row>
    <row r="111" ht="16.5">
      <c r="W111" s="386"/>
    </row>
    <row r="112" ht="16.5">
      <c r="W112" s="386"/>
    </row>
    <row r="113" ht="16.5">
      <c r="W113" s="386"/>
    </row>
    <row r="114" ht="16.5">
      <c r="W114" s="386"/>
    </row>
    <row r="115" ht="16.5">
      <c r="W115" s="386"/>
    </row>
    <row r="116" ht="16.5">
      <c r="W116" s="386"/>
    </row>
    <row r="117" ht="16.5">
      <c r="W117" s="386"/>
    </row>
    <row r="118" ht="16.5">
      <c r="W118" s="386"/>
    </row>
    <row r="119" ht="16.5">
      <c r="W119" s="386"/>
    </row>
    <row r="120" ht="16.5">
      <c r="W120" s="386"/>
    </row>
    <row r="121" ht="16.5">
      <c r="W121" s="386"/>
    </row>
    <row r="122" ht="16.5">
      <c r="W122" s="386"/>
    </row>
    <row r="123" ht="16.5">
      <c r="W123" s="386"/>
    </row>
    <row r="124" ht="16.5">
      <c r="W124" s="386"/>
    </row>
    <row r="125" ht="16.5">
      <c r="W125" s="386"/>
    </row>
    <row r="126" ht="16.5">
      <c r="W126" s="386"/>
    </row>
    <row r="127" ht="16.5">
      <c r="W127" s="386"/>
    </row>
    <row r="128" ht="16.5">
      <c r="W128" s="386"/>
    </row>
    <row r="129" ht="16.5">
      <c r="W129" s="386"/>
    </row>
    <row r="130" ht="16.5">
      <c r="W130" s="386"/>
    </row>
    <row r="131" ht="16.5">
      <c r="W131" s="386"/>
    </row>
    <row r="132" ht="16.5">
      <c r="W132" s="386"/>
    </row>
    <row r="133" ht="16.5">
      <c r="W133" s="386"/>
    </row>
    <row r="134" ht="16.5">
      <c r="W134" s="386"/>
    </row>
    <row r="135" ht="16.5">
      <c r="W135" s="386"/>
    </row>
    <row r="136" ht="16.5">
      <c r="W136" s="386"/>
    </row>
    <row r="137" ht="16.5">
      <c r="W137" s="386"/>
    </row>
    <row r="138" ht="16.5">
      <c r="W138" s="386"/>
    </row>
    <row r="139" ht="16.5">
      <c r="W139" s="386"/>
    </row>
    <row r="140" ht="16.5">
      <c r="W140" s="386"/>
    </row>
    <row r="141" ht="16.5">
      <c r="W141" s="386"/>
    </row>
    <row r="142" ht="16.5">
      <c r="W142" s="386"/>
    </row>
    <row r="143" ht="16.5">
      <c r="W143" s="386"/>
    </row>
  </sheetData>
  <sheetProtection/>
  <mergeCells count="23">
    <mergeCell ref="A8:A10"/>
    <mergeCell ref="B8:B10"/>
    <mergeCell ref="G8:H9"/>
    <mergeCell ref="E8:F9"/>
    <mergeCell ref="C8:D9"/>
    <mergeCell ref="M8:N9"/>
    <mergeCell ref="K8:L9"/>
    <mergeCell ref="W8:X9"/>
    <mergeCell ref="O8:P9"/>
    <mergeCell ref="I8:J9"/>
    <mergeCell ref="U8:V9"/>
    <mergeCell ref="S8:T9"/>
    <mergeCell ref="Q8:R9"/>
    <mergeCell ref="AO8:AP8"/>
    <mergeCell ref="AK8:AL8"/>
    <mergeCell ref="AM8:AN8"/>
    <mergeCell ref="AA9:AB9"/>
    <mergeCell ref="AI8:AJ9"/>
    <mergeCell ref="AG8:AH9"/>
    <mergeCell ref="AE8:AF9"/>
    <mergeCell ref="AC8:AD9"/>
    <mergeCell ref="Y8:AB8"/>
    <mergeCell ref="Y9:Z9"/>
  </mergeCells>
  <printOptions horizontalCentered="1"/>
  <pageMargins left="0.3937007874015748" right="0.35433070866141736" top="0.2362204724409449" bottom="0.31496062992125984" header="0.1968503937007874" footer="0.2362204724409449"/>
  <pageSetup fitToHeight="1" fitToWidth="1" horizontalDpi="600" verticalDpi="600" orientation="landscape" paperSize="9" scale="2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8:BY131"/>
  <sheetViews>
    <sheetView showZeros="0" zoomScale="70" zoomScaleNormal="70" zoomScalePageLayoutView="0" workbookViewId="0" topLeftCell="B1">
      <pane xSplit="1" ySplit="10" topLeftCell="AA15" activePane="bottomRight" state="frozen"/>
      <selection pane="topLeft" activeCell="B1" sqref="B1"/>
      <selection pane="topRight" activeCell="C1" sqref="C1"/>
      <selection pane="bottomLeft" activeCell="B10" sqref="B10"/>
      <selection pane="bottomRight" activeCell="AK61" sqref="AK61"/>
    </sheetView>
  </sheetViews>
  <sheetFormatPr defaultColWidth="9.125" defaultRowHeight="12.75"/>
  <cols>
    <col min="1" max="1" width="4.875" style="1" hidden="1" customWidth="1"/>
    <col min="2" max="2" width="68.375" style="1" customWidth="1"/>
    <col min="3" max="4" width="6.625" style="1" customWidth="1"/>
    <col min="5" max="5" width="7.375" style="1" customWidth="1"/>
    <col min="6" max="8" width="6.625" style="1" customWidth="1"/>
    <col min="9" max="9" width="7.625" style="1" customWidth="1"/>
    <col min="10" max="10" width="6.625" style="1" customWidth="1"/>
    <col min="11" max="11" width="7.375" style="1" customWidth="1"/>
    <col min="12" max="34" width="6.625" style="1" customWidth="1"/>
    <col min="35" max="35" width="7.375" style="1" customWidth="1"/>
    <col min="36" max="36" width="9.50390625" style="1" customWidth="1"/>
    <col min="37" max="37" width="14.50390625" style="1" customWidth="1"/>
    <col min="38" max="38" width="12.50390625" style="1" customWidth="1"/>
    <col min="39" max="39" width="15.00390625" style="1" customWidth="1"/>
    <col min="40" max="40" width="13.125" style="1" customWidth="1"/>
    <col min="41" max="41" width="10.125" style="1" bestFit="1" customWidth="1"/>
    <col min="42" max="42" width="13.125" style="336" customWidth="1"/>
    <col min="43" max="16384" width="9.125" style="1" customWidth="1"/>
  </cols>
  <sheetData>
    <row r="7" ht="44.25" customHeight="1" thickBot="1"/>
    <row r="8" spans="1:77" ht="28.5" customHeight="1">
      <c r="A8" s="723" t="s">
        <v>31</v>
      </c>
      <c r="B8" s="729" t="s">
        <v>61</v>
      </c>
      <c r="C8" s="739" t="s">
        <v>18</v>
      </c>
      <c r="D8" s="740"/>
      <c r="E8" s="739" t="s">
        <v>205</v>
      </c>
      <c r="F8" s="740"/>
      <c r="G8" s="739" t="s">
        <v>22</v>
      </c>
      <c r="H8" s="740"/>
      <c r="I8" s="739" t="s">
        <v>27</v>
      </c>
      <c r="J8" s="740"/>
      <c r="K8" s="739" t="s">
        <v>182</v>
      </c>
      <c r="L8" s="740"/>
      <c r="M8" s="739" t="s">
        <v>23</v>
      </c>
      <c r="N8" s="740"/>
      <c r="O8" s="739" t="s">
        <v>25</v>
      </c>
      <c r="P8" s="740"/>
      <c r="Q8" s="739" t="s">
        <v>24</v>
      </c>
      <c r="R8" s="740"/>
      <c r="S8" s="739" t="s">
        <v>178</v>
      </c>
      <c r="T8" s="740"/>
      <c r="U8" s="739" t="s">
        <v>181</v>
      </c>
      <c r="V8" s="740"/>
      <c r="W8" s="739" t="s">
        <v>121</v>
      </c>
      <c r="X8" s="740"/>
      <c r="Y8" s="727" t="s">
        <v>122</v>
      </c>
      <c r="Z8" s="710"/>
      <c r="AA8" s="710"/>
      <c r="AB8" s="728"/>
      <c r="AC8" s="739" t="s">
        <v>63</v>
      </c>
      <c r="AD8" s="740"/>
      <c r="AE8" s="739" t="s">
        <v>64</v>
      </c>
      <c r="AF8" s="740"/>
      <c r="AG8" s="739" t="s">
        <v>66</v>
      </c>
      <c r="AH8" s="740"/>
      <c r="AI8" s="739" t="s">
        <v>65</v>
      </c>
      <c r="AJ8" s="740"/>
      <c r="AK8" s="727" t="s">
        <v>71</v>
      </c>
      <c r="AL8" s="728"/>
      <c r="AM8" s="727" t="s">
        <v>72</v>
      </c>
      <c r="AN8" s="728"/>
      <c r="AO8" s="727" t="s">
        <v>142</v>
      </c>
      <c r="AP8" s="728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</row>
    <row r="9" spans="1:77" ht="16.5" customHeight="1">
      <c r="A9" s="745"/>
      <c r="B9" s="746"/>
      <c r="C9" s="741"/>
      <c r="D9" s="742"/>
      <c r="E9" s="741"/>
      <c r="F9" s="742"/>
      <c r="G9" s="741"/>
      <c r="H9" s="742"/>
      <c r="I9" s="743"/>
      <c r="J9" s="744"/>
      <c r="K9" s="741"/>
      <c r="L9" s="742"/>
      <c r="M9" s="741"/>
      <c r="N9" s="742"/>
      <c r="O9" s="741"/>
      <c r="P9" s="742"/>
      <c r="Q9" s="741"/>
      <c r="R9" s="742"/>
      <c r="S9" s="741"/>
      <c r="T9" s="742"/>
      <c r="U9" s="741"/>
      <c r="V9" s="742"/>
      <c r="W9" s="741"/>
      <c r="X9" s="742"/>
      <c r="Y9" s="737" t="str">
        <f>'2010'!Y9:Z9</f>
        <v>1-я лига</v>
      </c>
      <c r="Z9" s="738"/>
      <c r="AA9" s="737" t="str">
        <f>'2010'!AA9:AB9</f>
        <v>2-я лига</v>
      </c>
      <c r="AB9" s="738"/>
      <c r="AC9" s="741"/>
      <c r="AD9" s="742"/>
      <c r="AE9" s="741"/>
      <c r="AF9" s="742"/>
      <c r="AG9" s="741"/>
      <c r="AH9" s="742"/>
      <c r="AI9" s="741"/>
      <c r="AJ9" s="742"/>
      <c r="AK9" s="504"/>
      <c r="AL9" s="505"/>
      <c r="AM9" s="504"/>
      <c r="AN9" s="505"/>
      <c r="AO9" s="504"/>
      <c r="AP9" s="505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</row>
    <row r="10" spans="1:77" ht="17.25" thickBot="1">
      <c r="A10" s="724"/>
      <c r="B10" s="730"/>
      <c r="C10" s="136" t="s">
        <v>19</v>
      </c>
      <c r="D10" s="135" t="s">
        <v>20</v>
      </c>
      <c r="E10" s="134" t="s">
        <v>19</v>
      </c>
      <c r="F10" s="135" t="s">
        <v>20</v>
      </c>
      <c r="G10" s="134" t="s">
        <v>19</v>
      </c>
      <c r="H10" s="135" t="s">
        <v>20</v>
      </c>
      <c r="I10" s="137" t="s">
        <v>19</v>
      </c>
      <c r="J10" s="138" t="s">
        <v>20</v>
      </c>
      <c r="K10" s="134" t="s">
        <v>19</v>
      </c>
      <c r="L10" s="135" t="s">
        <v>20</v>
      </c>
      <c r="M10" s="134" t="s">
        <v>19</v>
      </c>
      <c r="N10" s="135" t="s">
        <v>20</v>
      </c>
      <c r="O10" s="134" t="s">
        <v>19</v>
      </c>
      <c r="P10" s="135" t="s">
        <v>20</v>
      </c>
      <c r="Q10" s="134" t="s">
        <v>19</v>
      </c>
      <c r="R10" s="135" t="s">
        <v>20</v>
      </c>
      <c r="S10" s="134" t="s">
        <v>19</v>
      </c>
      <c r="T10" s="135" t="s">
        <v>20</v>
      </c>
      <c r="U10" s="134" t="s">
        <v>19</v>
      </c>
      <c r="V10" s="135" t="s">
        <v>20</v>
      </c>
      <c r="W10" s="134" t="s">
        <v>19</v>
      </c>
      <c r="X10" s="135" t="s">
        <v>20</v>
      </c>
      <c r="Y10" s="134" t="s">
        <v>19</v>
      </c>
      <c r="Z10" s="135" t="s">
        <v>20</v>
      </c>
      <c r="AA10" s="134" t="s">
        <v>19</v>
      </c>
      <c r="AB10" s="135" t="s">
        <v>20</v>
      </c>
      <c r="AC10" s="134" t="s">
        <v>19</v>
      </c>
      <c r="AD10" s="135" t="s">
        <v>20</v>
      </c>
      <c r="AE10" s="134" t="s">
        <v>19</v>
      </c>
      <c r="AF10" s="135" t="s">
        <v>20</v>
      </c>
      <c r="AG10" s="137" t="s">
        <v>19</v>
      </c>
      <c r="AH10" s="138" t="s">
        <v>20</v>
      </c>
      <c r="AI10" s="136" t="s">
        <v>19</v>
      </c>
      <c r="AJ10" s="139" t="s">
        <v>20</v>
      </c>
      <c r="AK10" s="349" t="s">
        <v>29</v>
      </c>
      <c r="AL10" s="350" t="s">
        <v>30</v>
      </c>
      <c r="AM10" s="349" t="s">
        <v>29</v>
      </c>
      <c r="AN10" s="350" t="s">
        <v>30</v>
      </c>
      <c r="AO10" s="349" t="s">
        <v>143</v>
      </c>
      <c r="AP10" s="358" t="s">
        <v>144</v>
      </c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</row>
    <row r="11" spans="1:77" ht="19.5" customHeight="1">
      <c r="A11" s="103"/>
      <c r="B11" s="155" t="s">
        <v>62</v>
      </c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59"/>
      <c r="AL11" s="160"/>
      <c r="AM11" s="159"/>
      <c r="AN11" s="161"/>
      <c r="AO11" s="426"/>
      <c r="AP11" s="359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</row>
    <row r="12" spans="1:77" ht="27.75">
      <c r="A12" s="378"/>
      <c r="B12" s="446" t="str">
        <f>'2010'!B12</f>
        <v>Ремонтное производство</v>
      </c>
      <c r="C12" s="151">
        <f>'2010'!C12</f>
        <v>4</v>
      </c>
      <c r="D12" s="152">
        <f>'2010'!D12</f>
        <v>16</v>
      </c>
      <c r="E12" s="151" t="str">
        <f>'2010'!E12</f>
        <v>5-8</v>
      </c>
      <c r="F12" s="489">
        <f>'2010'!F12</f>
        <v>13.5</v>
      </c>
      <c r="G12" s="151">
        <f>'2010'!G12</f>
        <v>2</v>
      </c>
      <c r="H12" s="152">
        <f>'2010'!H12</f>
        <v>18</v>
      </c>
      <c r="I12" s="151">
        <f>'2010'!I12</f>
        <v>3</v>
      </c>
      <c r="J12" s="152">
        <f>'2010'!J12</f>
        <v>17</v>
      </c>
      <c r="K12" s="151" t="str">
        <f>'2010'!K12</f>
        <v>2</v>
      </c>
      <c r="L12" s="152">
        <f>'2010'!L12</f>
        <v>18</v>
      </c>
      <c r="M12" s="151" t="str">
        <f>'2010'!M12</f>
        <v>2</v>
      </c>
      <c r="N12" s="152">
        <f>'2010'!N12</f>
        <v>18</v>
      </c>
      <c r="O12" s="151">
        <f>'2010'!O12</f>
        <v>4</v>
      </c>
      <c r="P12" s="152">
        <f>'2010'!P12</f>
        <v>16</v>
      </c>
      <c r="Q12" s="151">
        <f>'2010'!Q12</f>
        <v>3</v>
      </c>
      <c r="R12" s="152">
        <f>'2010'!R12</f>
        <v>17</v>
      </c>
      <c r="S12" s="151" t="str">
        <f>'2010'!S12</f>
        <v>4-5</v>
      </c>
      <c r="T12" s="152">
        <f>'2010'!T12</f>
        <v>15.5</v>
      </c>
      <c r="U12" s="151">
        <f>'2010'!U12</f>
        <v>6</v>
      </c>
      <c r="V12" s="152">
        <f>'2010'!V12</f>
        <v>14</v>
      </c>
      <c r="W12" s="151" t="str">
        <f>'2010'!W12</f>
        <v>6-13</v>
      </c>
      <c r="X12" s="152">
        <f>'2010'!X12</f>
        <v>10.5</v>
      </c>
      <c r="Y12" s="151">
        <f>'2010'!Y12</f>
        <v>4</v>
      </c>
      <c r="Z12" s="152">
        <f>'2010'!Z12</f>
        <v>19</v>
      </c>
      <c r="AA12" s="151">
        <f>'2010'!AA12</f>
        <v>0</v>
      </c>
      <c r="AB12" s="152">
        <f>'2010'!AB12</f>
        <v>0</v>
      </c>
      <c r="AC12" s="151">
        <f>'2010'!AC12</f>
        <v>3</v>
      </c>
      <c r="AD12" s="152">
        <f>'2010'!AD12</f>
        <v>17</v>
      </c>
      <c r="AE12" s="151">
        <f>'2010'!AE12</f>
        <v>2</v>
      </c>
      <c r="AF12" s="152">
        <f>'2010'!AF12</f>
        <v>18</v>
      </c>
      <c r="AG12" s="151">
        <f>'2010'!AG12</f>
        <v>3</v>
      </c>
      <c r="AH12" s="152">
        <f>'2010'!AH12</f>
        <v>17</v>
      </c>
      <c r="AI12" s="151" t="str">
        <f>'2010'!AI12</f>
        <v>11-18</v>
      </c>
      <c r="AJ12" s="489">
        <f>'2010'!AJ12</f>
        <v>5.5</v>
      </c>
      <c r="AK12" s="290">
        <f>'2010'!AK12</f>
        <v>250</v>
      </c>
      <c r="AL12" s="451" t="str">
        <f>'2010'!AL12</f>
        <v>1</v>
      </c>
      <c r="AM12" s="290">
        <f>'2010'!AM12</f>
        <v>250</v>
      </c>
      <c r="AN12" s="451" t="str">
        <f>'2010'!AN12</f>
        <v>1</v>
      </c>
      <c r="AO12" s="368">
        <f>'2010'!AO12</f>
        <v>1</v>
      </c>
      <c r="AP12" s="449">
        <f>'2010'!AP12</f>
        <v>1</v>
      </c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</row>
    <row r="13" spans="1:77" ht="45">
      <c r="A13" s="379"/>
      <c r="B13" s="394" t="str">
        <f>'2010'!B13</f>
        <v>Дирекция по безопасности и ЧОП "Новолипецкий"</v>
      </c>
      <c r="C13" s="147">
        <f>'2010'!C13</f>
        <v>5</v>
      </c>
      <c r="D13" s="148">
        <f>'2010'!D13</f>
        <v>15</v>
      </c>
      <c r="E13" s="147" t="str">
        <f>'2010'!E13</f>
        <v>1</v>
      </c>
      <c r="F13" s="490">
        <f>'2010'!F13</f>
        <v>20</v>
      </c>
      <c r="G13" s="147">
        <f>'2010'!G13</f>
        <v>1</v>
      </c>
      <c r="H13" s="148">
        <f>'2010'!H13</f>
        <v>20</v>
      </c>
      <c r="I13" s="147">
        <f>'2010'!I13</f>
        <v>1</v>
      </c>
      <c r="J13" s="148">
        <f>'2010'!J13</f>
        <v>20</v>
      </c>
      <c r="K13" s="147" t="str">
        <f>'2010'!K13</f>
        <v>1</v>
      </c>
      <c r="L13" s="148">
        <f>'2010'!L13</f>
        <v>20</v>
      </c>
      <c r="M13" s="147" t="str">
        <f>'2010'!M13</f>
        <v>4</v>
      </c>
      <c r="N13" s="148">
        <f>'2010'!N13</f>
        <v>16</v>
      </c>
      <c r="O13" s="147">
        <f>'2010'!O13</f>
        <v>3</v>
      </c>
      <c r="P13" s="148">
        <f>'2010'!P13</f>
        <v>17</v>
      </c>
      <c r="Q13" s="147">
        <f>'2010'!Q13</f>
        <v>12</v>
      </c>
      <c r="R13" s="148">
        <f>'2010'!R13</f>
        <v>8</v>
      </c>
      <c r="S13" s="147" t="str">
        <f>'2010'!S13</f>
        <v>4-5</v>
      </c>
      <c r="T13" s="148">
        <f>'2010'!T13</f>
        <v>15.5</v>
      </c>
      <c r="U13" s="147">
        <f>'2010'!U13</f>
        <v>1</v>
      </c>
      <c r="V13" s="148">
        <f>'2010'!V13</f>
        <v>20</v>
      </c>
      <c r="W13" s="147" t="str">
        <f>'2010'!W13</f>
        <v>3-4</v>
      </c>
      <c r="X13" s="148">
        <f>'2010'!X13</f>
        <v>17</v>
      </c>
      <c r="Y13" s="147">
        <f>'2010'!Y13</f>
        <v>2</v>
      </c>
      <c r="Z13" s="148">
        <f>'2010'!Z13</f>
        <v>21</v>
      </c>
      <c r="AA13" s="147">
        <f>'2010'!AA13</f>
        <v>0</v>
      </c>
      <c r="AB13" s="148">
        <f>'2010'!AB13</f>
        <v>0</v>
      </c>
      <c r="AC13" s="147">
        <f>'2010'!AC13</f>
        <v>12</v>
      </c>
      <c r="AD13" s="148">
        <f>'2010'!AD13</f>
        <v>8</v>
      </c>
      <c r="AE13" s="147">
        <f>'2010'!AE13</f>
        <v>16</v>
      </c>
      <c r="AF13" s="148">
        <f>'2010'!AF13</f>
        <v>4</v>
      </c>
      <c r="AG13" s="147">
        <f>'2010'!AG13</f>
        <v>6</v>
      </c>
      <c r="AH13" s="148">
        <f>'2010'!AH13</f>
        <v>14</v>
      </c>
      <c r="AI13" s="147" t="str">
        <f>'2010'!AI13</f>
        <v>11-18</v>
      </c>
      <c r="AJ13" s="490">
        <f>'2010'!AJ13</f>
        <v>5.5</v>
      </c>
      <c r="AK13" s="291">
        <f>'2010'!AK13</f>
        <v>241</v>
      </c>
      <c r="AL13" s="452" t="str">
        <f>'2010'!AL13</f>
        <v>2</v>
      </c>
      <c r="AM13" s="291">
        <f>'2010'!AM13</f>
        <v>241</v>
      </c>
      <c r="AN13" s="452" t="str">
        <f>'2010'!AN13</f>
        <v>2</v>
      </c>
      <c r="AO13" s="369">
        <f>'2010'!AO13</f>
        <v>2</v>
      </c>
      <c r="AP13" s="450">
        <f>'2010'!AP13</f>
        <v>2</v>
      </c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</row>
    <row r="14" spans="1:77" ht="27.75">
      <c r="A14" s="379"/>
      <c r="B14" s="394" t="str">
        <f>'2010'!B14</f>
        <v>КЦ-1</v>
      </c>
      <c r="C14" s="147">
        <f>'2010'!C14</f>
        <v>1</v>
      </c>
      <c r="D14" s="148">
        <f>'2010'!D14</f>
        <v>20</v>
      </c>
      <c r="E14" s="147" t="str">
        <f>'2010'!E14</f>
        <v>3</v>
      </c>
      <c r="F14" s="490">
        <f>'2010'!F14</f>
        <v>17</v>
      </c>
      <c r="G14" s="147">
        <f>'2010'!G14</f>
        <v>10</v>
      </c>
      <c r="H14" s="148">
        <f>'2010'!H14</f>
        <v>10</v>
      </c>
      <c r="I14" s="147" t="str">
        <f>'2010'!I14</f>
        <v>5-8</v>
      </c>
      <c r="J14" s="148">
        <f>'2010'!J14</f>
        <v>13.5</v>
      </c>
      <c r="K14" s="147" t="str">
        <f>'2010'!K14</f>
        <v>5-8</v>
      </c>
      <c r="L14" s="148">
        <f>'2010'!L14</f>
        <v>13.5</v>
      </c>
      <c r="M14" s="147" t="str">
        <f>'2010'!M14</f>
        <v>8</v>
      </c>
      <c r="N14" s="148">
        <f>'2010'!N14</f>
        <v>12</v>
      </c>
      <c r="O14" s="147">
        <f>'2010'!O14</f>
        <v>18</v>
      </c>
      <c r="P14" s="148">
        <f>'2010'!P14</f>
        <v>2</v>
      </c>
      <c r="Q14" s="147">
        <f>'2010'!Q14</f>
        <v>25</v>
      </c>
      <c r="R14" s="148">
        <f>'2010'!R14</f>
        <v>1</v>
      </c>
      <c r="S14" s="147" t="str">
        <f>'2010'!S14</f>
        <v>7-8</v>
      </c>
      <c r="T14" s="148">
        <f>'2010'!T14</f>
        <v>12.5</v>
      </c>
      <c r="U14" s="147">
        <f>'2010'!U14</f>
        <v>7</v>
      </c>
      <c r="V14" s="148">
        <f>'2010'!V14</f>
        <v>13</v>
      </c>
      <c r="W14" s="147" t="str">
        <f>'2010'!W14</f>
        <v>2</v>
      </c>
      <c r="X14" s="148">
        <f>'2010'!X14</f>
        <v>18</v>
      </c>
      <c r="Y14" s="147">
        <f>'2010'!Y14</f>
        <v>3</v>
      </c>
      <c r="Z14" s="148">
        <f>'2010'!Z14</f>
        <v>20</v>
      </c>
      <c r="AA14" s="147">
        <f>'2010'!AA14</f>
        <v>0</v>
      </c>
      <c r="AB14" s="148">
        <f>'2010'!AB14</f>
        <v>0</v>
      </c>
      <c r="AC14" s="147">
        <f>'2010'!AC14</f>
        <v>6</v>
      </c>
      <c r="AD14" s="148">
        <f>'2010'!AD14</f>
        <v>14</v>
      </c>
      <c r="AE14" s="147">
        <f>'2010'!AE14</f>
        <v>5</v>
      </c>
      <c r="AF14" s="148">
        <f>'2010'!AF14</f>
        <v>15</v>
      </c>
      <c r="AG14" s="147">
        <f>'2010'!AG14</f>
        <v>5</v>
      </c>
      <c r="AH14" s="148">
        <f>'2010'!AH14</f>
        <v>15</v>
      </c>
      <c r="AI14" s="147" t="str">
        <f>'2010'!AI14</f>
        <v>19-21</v>
      </c>
      <c r="AJ14" s="490">
        <f>'2010'!AJ14</f>
        <v>1.5</v>
      </c>
      <c r="AK14" s="291">
        <f>'2010'!AK14</f>
        <v>198</v>
      </c>
      <c r="AL14" s="452" t="str">
        <f>'2010'!AL14</f>
        <v>3</v>
      </c>
      <c r="AM14" s="291">
        <f>'2010'!AM14</f>
        <v>198</v>
      </c>
      <c r="AN14" s="452" t="str">
        <f>'2010'!AN14</f>
        <v>3</v>
      </c>
      <c r="AO14" s="369">
        <f>'2010'!AO14</f>
        <v>3</v>
      </c>
      <c r="AP14" s="450">
        <f>'2010'!AP14</f>
        <v>3</v>
      </c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</row>
    <row r="15" spans="1:77" ht="27.75">
      <c r="A15" s="379"/>
      <c r="B15" s="394" t="str">
        <f>'2010'!B15</f>
        <v>УЖДТ</v>
      </c>
      <c r="C15" s="147">
        <f>'2010'!C15</f>
        <v>2</v>
      </c>
      <c r="D15" s="148">
        <f>'2010'!D15</f>
        <v>18</v>
      </c>
      <c r="E15" s="147" t="str">
        <f>'2010'!E15</f>
        <v>2</v>
      </c>
      <c r="F15" s="490">
        <f>'2010'!F15</f>
        <v>18</v>
      </c>
      <c r="G15" s="147">
        <f>'2010'!G15</f>
        <v>4</v>
      </c>
      <c r="H15" s="148">
        <f>'2010'!H15</f>
        <v>16</v>
      </c>
      <c r="I15" s="147" t="str">
        <f>'2010'!I15</f>
        <v>14-23</v>
      </c>
      <c r="J15" s="148">
        <f>'2010'!J15</f>
        <v>5</v>
      </c>
      <c r="K15" s="147" t="str">
        <f>'2010'!K15</f>
        <v>3-4</v>
      </c>
      <c r="L15" s="148">
        <f>'2010'!L15</f>
        <v>16.5</v>
      </c>
      <c r="M15" s="147" t="str">
        <f>'2010'!M15</f>
        <v>9</v>
      </c>
      <c r="N15" s="148">
        <f>'2010'!N15</f>
        <v>11</v>
      </c>
      <c r="O15" s="147">
        <f>'2010'!O15</f>
        <v>7</v>
      </c>
      <c r="P15" s="148">
        <f>'2010'!P15</f>
        <v>13</v>
      </c>
      <c r="Q15" s="147">
        <f>'2010'!Q15</f>
        <v>6</v>
      </c>
      <c r="R15" s="148">
        <f>'2010'!R15</f>
        <v>14</v>
      </c>
      <c r="S15" s="147" t="str">
        <f>'2010'!S15</f>
        <v>16</v>
      </c>
      <c r="T15" s="148">
        <f>'2010'!T15</f>
        <v>4</v>
      </c>
      <c r="U15" s="147">
        <f>'2010'!U15</f>
        <v>2</v>
      </c>
      <c r="V15" s="148">
        <f>'2010'!V15</f>
        <v>18</v>
      </c>
      <c r="W15" s="147" t="str">
        <f>'2010'!W15</f>
        <v>1</v>
      </c>
      <c r="X15" s="148">
        <f>'2010'!X15</f>
        <v>20</v>
      </c>
      <c r="Y15" s="147">
        <f>'2010'!Y15</f>
        <v>1</v>
      </c>
      <c r="Z15" s="148">
        <f>'2010'!Z15</f>
        <v>23</v>
      </c>
      <c r="AA15" s="147">
        <f>'2010'!AA15</f>
        <v>0</v>
      </c>
      <c r="AB15" s="148">
        <f>'2010'!AB15</f>
        <v>0</v>
      </c>
      <c r="AC15" s="147">
        <f>'2010'!AC15</f>
        <v>18</v>
      </c>
      <c r="AD15" s="148">
        <f>'2010'!AD15</f>
        <v>0</v>
      </c>
      <c r="AE15" s="147">
        <f>'2010'!AE15</f>
        <v>15</v>
      </c>
      <c r="AF15" s="148">
        <f>'2010'!AF15</f>
        <v>5</v>
      </c>
      <c r="AG15" s="147">
        <f>'2010'!AG15</f>
        <v>8</v>
      </c>
      <c r="AH15" s="148">
        <f>'2010'!AH15</f>
        <v>12</v>
      </c>
      <c r="AI15" s="147" t="str">
        <f>'2010'!AI15</f>
        <v>19-21</v>
      </c>
      <c r="AJ15" s="490">
        <f>'2010'!AJ15</f>
        <v>1.5</v>
      </c>
      <c r="AK15" s="291">
        <f>'2010'!AK15</f>
        <v>195</v>
      </c>
      <c r="AL15" s="452" t="str">
        <f>'2010'!AL15</f>
        <v>4</v>
      </c>
      <c r="AM15" s="291">
        <f>'2010'!AM15</f>
        <v>195</v>
      </c>
      <c r="AN15" s="452" t="str">
        <f>'2010'!AN15</f>
        <v>4</v>
      </c>
      <c r="AO15" s="369">
        <f>'2010'!AO15</f>
        <v>4</v>
      </c>
      <c r="AP15" s="450">
        <f>'2010'!AP15</f>
        <v>4</v>
      </c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</row>
    <row r="16" spans="1:77" ht="27.75">
      <c r="A16" s="379"/>
      <c r="B16" s="394" t="str">
        <f>'2010'!B16</f>
        <v>ЛГЭК</v>
      </c>
      <c r="C16" s="147">
        <f>'2010'!C16</f>
        <v>18</v>
      </c>
      <c r="D16" s="148">
        <f>'2010'!D16</f>
        <v>2</v>
      </c>
      <c r="E16" s="147" t="str">
        <f>'2010'!E16</f>
        <v>11-22</v>
      </c>
      <c r="F16" s="490">
        <f>'2010'!F16</f>
        <v>5</v>
      </c>
      <c r="G16" s="147">
        <f>'2010'!G16</f>
        <v>3</v>
      </c>
      <c r="H16" s="148">
        <f>'2010'!H16</f>
        <v>17</v>
      </c>
      <c r="I16" s="147">
        <f>'2010'!I16</f>
        <v>0</v>
      </c>
      <c r="J16" s="148">
        <f>'2010'!J16</f>
        <v>0</v>
      </c>
      <c r="K16" s="147" t="str">
        <f>'2010'!K16</f>
        <v>9-17</v>
      </c>
      <c r="L16" s="148">
        <f>'2010'!L16</f>
        <v>8</v>
      </c>
      <c r="M16" s="147" t="str">
        <f>'2010'!M16</f>
        <v>6</v>
      </c>
      <c r="N16" s="148">
        <f>'2010'!N16</f>
        <v>14</v>
      </c>
      <c r="O16" s="147">
        <f>'2010'!O16</f>
        <v>0</v>
      </c>
      <c r="P16" s="148">
        <f>'2010'!P16</f>
        <v>0</v>
      </c>
      <c r="Q16" s="147" t="str">
        <f>'2010'!Q16</f>
        <v>32</v>
      </c>
      <c r="R16" s="148">
        <f>'2010'!R16</f>
        <v>1</v>
      </c>
      <c r="S16" s="147" t="str">
        <f>'2010'!S16</f>
        <v>17-21</v>
      </c>
      <c r="T16" s="148">
        <f>'2010'!T16</f>
        <v>2</v>
      </c>
      <c r="U16" s="147">
        <f>'2010'!U16</f>
        <v>9</v>
      </c>
      <c r="V16" s="148">
        <f>'2010'!V16</f>
        <v>11</v>
      </c>
      <c r="W16" s="147" t="str">
        <f>'2010'!W16</f>
        <v>3-4</v>
      </c>
      <c r="X16" s="148">
        <f>'2010'!X16</f>
        <v>17</v>
      </c>
      <c r="Y16" s="147">
        <f>'2010'!Y16</f>
        <v>8</v>
      </c>
      <c r="Z16" s="148">
        <f>'2010'!Z16</f>
        <v>15</v>
      </c>
      <c r="AA16" s="147">
        <f>'2010'!AA16</f>
        <v>0</v>
      </c>
      <c r="AB16" s="148">
        <f>'2010'!AB16</f>
        <v>0</v>
      </c>
      <c r="AC16" s="147">
        <f>'2010'!AC16</f>
        <v>4</v>
      </c>
      <c r="AD16" s="148">
        <f>'2010'!AD16</f>
        <v>16</v>
      </c>
      <c r="AE16" s="147">
        <f>'2010'!AE16</f>
        <v>13</v>
      </c>
      <c r="AF16" s="148">
        <f>'2010'!AF16</f>
        <v>7</v>
      </c>
      <c r="AG16" s="147">
        <f>'2010'!AG16</f>
        <v>2</v>
      </c>
      <c r="AH16" s="148">
        <f>'2010'!AH16</f>
        <v>18</v>
      </c>
      <c r="AI16" s="147" t="str">
        <f>'2010'!AI16</f>
        <v>1</v>
      </c>
      <c r="AJ16" s="490">
        <f>'2010'!AJ16</f>
        <v>20</v>
      </c>
      <c r="AK16" s="291">
        <f>'2010'!AK16</f>
        <v>153</v>
      </c>
      <c r="AL16" s="452" t="str">
        <f>'2010'!AL16</f>
        <v>5</v>
      </c>
      <c r="AM16" s="291">
        <f>'2010'!AM16</f>
        <v>153</v>
      </c>
      <c r="AN16" s="452" t="str">
        <f>'2010'!AN16</f>
        <v>7</v>
      </c>
      <c r="AO16" s="369">
        <f>'2010'!AO16</f>
        <v>5</v>
      </c>
      <c r="AP16" s="450">
        <f>'2010'!AP16</f>
        <v>5</v>
      </c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7" ht="27.75">
      <c r="A17" s="379"/>
      <c r="B17" s="394" t="str">
        <f>'2010'!B17</f>
        <v>КЦ-2</v>
      </c>
      <c r="C17" s="147">
        <f>'2010'!C17</f>
        <v>13</v>
      </c>
      <c r="D17" s="148">
        <f>'2010'!D17</f>
        <v>7</v>
      </c>
      <c r="E17" s="147" t="str">
        <f>'2010'!E17</f>
        <v>11-22</v>
      </c>
      <c r="F17" s="490">
        <f>'2010'!F17</f>
        <v>5</v>
      </c>
      <c r="G17" s="147">
        <f>'2010'!G17</f>
        <v>6</v>
      </c>
      <c r="H17" s="148">
        <f>'2010'!H17</f>
        <v>14</v>
      </c>
      <c r="I17" s="147" t="str">
        <f>'2010'!I17</f>
        <v>14-23</v>
      </c>
      <c r="J17" s="148">
        <f>'2010'!J17</f>
        <v>5</v>
      </c>
      <c r="K17" s="147" t="str">
        <f>'2010'!K17</f>
        <v>18-33</v>
      </c>
      <c r="L17" s="148">
        <f>'2010'!L17</f>
        <v>5</v>
      </c>
      <c r="M17" s="147" t="str">
        <f>'2010'!M17</f>
        <v>17</v>
      </c>
      <c r="N17" s="148">
        <f>'2010'!N17</f>
        <v>3</v>
      </c>
      <c r="O17" s="147">
        <f>'2010'!O17</f>
        <v>10</v>
      </c>
      <c r="P17" s="148">
        <f>'2010'!P17</f>
        <v>10</v>
      </c>
      <c r="Q17" s="147">
        <f>'2010'!Q17</f>
        <v>10</v>
      </c>
      <c r="R17" s="148">
        <f>'2010'!R17</f>
        <v>10</v>
      </c>
      <c r="S17" s="147" t="str">
        <f>'2010'!S17</f>
        <v>17-21</v>
      </c>
      <c r="T17" s="148">
        <f>'2010'!T17</f>
        <v>2</v>
      </c>
      <c r="U17" s="147" t="str">
        <f>'2010'!U17</f>
        <v>10-11</v>
      </c>
      <c r="V17" s="148">
        <f>'2010'!V17</f>
        <v>9.5</v>
      </c>
      <c r="W17" s="147" t="str">
        <f>'2010'!W17</f>
        <v>6-13</v>
      </c>
      <c r="X17" s="148">
        <f>'2010'!X17</f>
        <v>10.5</v>
      </c>
      <c r="Y17" s="147">
        <f>'2010'!Y17</f>
        <v>0</v>
      </c>
      <c r="Z17" s="148">
        <f>'2010'!Z17</f>
        <v>0</v>
      </c>
      <c r="AA17" s="147">
        <f>'2010'!AA17</f>
        <v>1</v>
      </c>
      <c r="AB17" s="148">
        <f>'2010'!AB17</f>
        <v>20</v>
      </c>
      <c r="AC17" s="147">
        <f>'2010'!AC17</f>
        <v>1</v>
      </c>
      <c r="AD17" s="148">
        <f>'2010'!AD17</f>
        <v>20</v>
      </c>
      <c r="AE17" s="147">
        <f>'2010'!AE17</f>
        <v>10</v>
      </c>
      <c r="AF17" s="148">
        <f>'2010'!AF17</f>
        <v>10</v>
      </c>
      <c r="AG17" s="147">
        <f>'2010'!AG17</f>
        <v>0</v>
      </c>
      <c r="AH17" s="148">
        <f>'2010'!AH17</f>
        <v>0</v>
      </c>
      <c r="AI17" s="147" t="str">
        <f>'2010'!AI17</f>
        <v>5-7</v>
      </c>
      <c r="AJ17" s="490">
        <f>'2010'!AJ17</f>
        <v>14</v>
      </c>
      <c r="AK17" s="291">
        <f>'2010'!AK17</f>
        <v>145</v>
      </c>
      <c r="AL17" s="452" t="str">
        <f>'2010'!AL17</f>
        <v>6</v>
      </c>
      <c r="AM17" s="291">
        <f>'2010'!AM17</f>
        <v>145</v>
      </c>
      <c r="AN17" s="452" t="str">
        <f>'2010'!AN17</f>
        <v>8</v>
      </c>
      <c r="AO17" s="369">
        <f>'2010'!AO17</f>
        <v>6</v>
      </c>
      <c r="AP17" s="450">
        <f>'2010'!AP17</f>
        <v>6</v>
      </c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</row>
    <row r="18" spans="1:77" ht="30" customHeight="1">
      <c r="A18" s="379"/>
      <c r="B18" s="394" t="str">
        <f>'2010'!B18</f>
        <v>ПГП</v>
      </c>
      <c r="C18" s="147">
        <f>'2010'!C18</f>
        <v>14</v>
      </c>
      <c r="D18" s="148">
        <f>'2010'!D18</f>
        <v>6</v>
      </c>
      <c r="E18" s="147" t="str">
        <f>'2010'!E18</f>
        <v>5-8</v>
      </c>
      <c r="F18" s="490">
        <f>'2010'!F18</f>
        <v>13.5</v>
      </c>
      <c r="G18" s="147">
        <f>'2010'!G18</f>
        <v>12</v>
      </c>
      <c r="H18" s="148">
        <f>'2010'!H18</f>
        <v>8</v>
      </c>
      <c r="I18" s="147">
        <f>'2010'!I18</f>
        <v>4</v>
      </c>
      <c r="J18" s="148">
        <f>'2010'!J18</f>
        <v>16</v>
      </c>
      <c r="K18" s="147" t="str">
        <f>'2010'!K18</f>
        <v>3-4</v>
      </c>
      <c r="L18" s="148">
        <f>'2010'!L18</f>
        <v>16.5</v>
      </c>
      <c r="M18" s="147" t="str">
        <f>'2010'!M18</f>
        <v>1</v>
      </c>
      <c r="N18" s="148">
        <f>'2010'!N18</f>
        <v>20</v>
      </c>
      <c r="O18" s="147">
        <f>'2010'!O18</f>
        <v>12</v>
      </c>
      <c r="P18" s="148">
        <f>'2010'!P18</f>
        <v>8</v>
      </c>
      <c r="Q18" s="147">
        <f>'2010'!Q18</f>
        <v>30</v>
      </c>
      <c r="R18" s="148">
        <f>'2010'!R18</f>
        <v>1</v>
      </c>
      <c r="S18" s="147">
        <f>'2010'!S18</f>
        <v>0</v>
      </c>
      <c r="T18" s="148">
        <f>'2010'!T18</f>
        <v>0</v>
      </c>
      <c r="U18" s="147">
        <f>'2010'!U18</f>
        <v>8</v>
      </c>
      <c r="V18" s="148">
        <f>'2010'!V18</f>
        <v>12</v>
      </c>
      <c r="W18" s="147" t="str">
        <f>'2010'!W18</f>
        <v>14-20</v>
      </c>
      <c r="X18" s="148">
        <f>'2010'!X18</f>
        <v>3</v>
      </c>
      <c r="Y18" s="147">
        <f>'2010'!Y18</f>
        <v>0</v>
      </c>
      <c r="Z18" s="148">
        <f>'2010'!Z18</f>
        <v>0</v>
      </c>
      <c r="AA18" s="147">
        <f>'2010'!AA18</f>
        <v>5</v>
      </c>
      <c r="AB18" s="148">
        <f>'2010'!AB18</f>
        <v>15</v>
      </c>
      <c r="AC18" s="147">
        <f>'2010'!AC18</f>
        <v>0</v>
      </c>
      <c r="AD18" s="148">
        <f>'2010'!AD18</f>
        <v>0</v>
      </c>
      <c r="AE18" s="147">
        <f>'2010'!AE18</f>
        <v>21</v>
      </c>
      <c r="AF18" s="148">
        <f>'2010'!AF18</f>
        <v>1</v>
      </c>
      <c r="AG18" s="147">
        <f>'2010'!AG18</f>
        <v>0</v>
      </c>
      <c r="AH18" s="148">
        <f>'2010'!AH18</f>
        <v>0</v>
      </c>
      <c r="AI18" s="147" t="str">
        <f>'2010'!AI18</f>
        <v>9-10</v>
      </c>
      <c r="AJ18" s="490">
        <f>'2010'!AJ18</f>
        <v>10.5</v>
      </c>
      <c r="AK18" s="291">
        <f>'2010'!AK18</f>
        <v>130.5</v>
      </c>
      <c r="AL18" s="452" t="str">
        <f>'2010'!AL18</f>
        <v>7</v>
      </c>
      <c r="AM18" s="291">
        <f>'2010'!AM18</f>
        <v>130.5</v>
      </c>
      <c r="AN18" s="452" t="str">
        <f>'2010'!AN18</f>
        <v>10</v>
      </c>
      <c r="AO18" s="369">
        <f>'2010'!AO18</f>
        <v>7</v>
      </c>
      <c r="AP18" s="450">
        <f>'2010'!AP18</f>
        <v>7</v>
      </c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</row>
    <row r="19" spans="1:77" ht="30" customHeight="1">
      <c r="A19" s="379"/>
      <c r="B19" s="394" t="str">
        <f>'2010'!B19</f>
        <v>ПДС</v>
      </c>
      <c r="C19" s="147">
        <f>'2010'!C19</f>
        <v>3</v>
      </c>
      <c r="D19" s="148">
        <f>'2010'!D19</f>
        <v>17</v>
      </c>
      <c r="E19" s="147" t="str">
        <f>'2010'!E19</f>
        <v>11-22</v>
      </c>
      <c r="F19" s="490">
        <f>'2010'!F19</f>
        <v>5</v>
      </c>
      <c r="G19" s="147">
        <f>'2010'!G19</f>
        <v>8</v>
      </c>
      <c r="H19" s="148">
        <f>'2010'!H19</f>
        <v>12</v>
      </c>
      <c r="I19" s="147">
        <f>'2010'!I19</f>
        <v>2</v>
      </c>
      <c r="J19" s="148">
        <f>'2010'!J19</f>
        <v>18</v>
      </c>
      <c r="K19" s="147" t="str">
        <f>'2010'!K19</f>
        <v>18-33</v>
      </c>
      <c r="L19" s="148">
        <f>'2010'!L19</f>
        <v>5</v>
      </c>
      <c r="M19" s="147" t="str">
        <f>'2010'!M19</f>
        <v>14</v>
      </c>
      <c r="N19" s="148">
        <f>'2010'!N19</f>
        <v>6</v>
      </c>
      <c r="O19" s="147">
        <f>'2010'!O19</f>
        <v>9</v>
      </c>
      <c r="P19" s="148">
        <f>'2010'!P19</f>
        <v>11</v>
      </c>
      <c r="Q19" s="147">
        <f>'2010'!Q19</f>
        <v>18</v>
      </c>
      <c r="R19" s="148">
        <f>'2010'!R19</f>
        <v>2</v>
      </c>
      <c r="S19" s="147" t="str">
        <f>'2010'!S19</f>
        <v>17-21</v>
      </c>
      <c r="T19" s="148">
        <f>'2010'!T19</f>
        <v>2</v>
      </c>
      <c r="U19" s="147">
        <f>'2010'!U19</f>
        <v>0</v>
      </c>
      <c r="V19" s="148">
        <f>'2010'!V19</f>
        <v>0</v>
      </c>
      <c r="W19" s="147" t="str">
        <f>'2010'!W19</f>
        <v>14-20</v>
      </c>
      <c r="X19" s="148">
        <f>'2010'!X19</f>
        <v>3</v>
      </c>
      <c r="Y19" s="147">
        <f>'2010'!Y19</f>
        <v>7</v>
      </c>
      <c r="Z19" s="148">
        <f>'2010'!Z19</f>
        <v>16</v>
      </c>
      <c r="AA19" s="147">
        <f>'2010'!AA19</f>
        <v>0</v>
      </c>
      <c r="AB19" s="148">
        <f>'2010'!AB19</f>
        <v>0</v>
      </c>
      <c r="AC19" s="147">
        <f>'2010'!AC19</f>
        <v>17</v>
      </c>
      <c r="AD19" s="148">
        <f>'2010'!AD19</f>
        <v>3</v>
      </c>
      <c r="AE19" s="147">
        <f>'2010'!AE19</f>
        <v>17</v>
      </c>
      <c r="AF19" s="148">
        <f>'2010'!AF19</f>
        <v>3</v>
      </c>
      <c r="AG19" s="147">
        <f>'2010'!AG19</f>
        <v>15</v>
      </c>
      <c r="AH19" s="148">
        <f>'2010'!AH19</f>
        <v>5</v>
      </c>
      <c r="AI19" s="147" t="str">
        <f>'2010'!AI19</f>
        <v>22-26</v>
      </c>
      <c r="AJ19" s="490">
        <f>'2010'!AJ19</f>
        <v>1</v>
      </c>
      <c r="AK19" s="291">
        <f>'2010'!AK19</f>
        <v>109</v>
      </c>
      <c r="AL19" s="452" t="str">
        <f>'2010'!AL19</f>
        <v>8</v>
      </c>
      <c r="AM19" s="291">
        <f>'2010'!AM19</f>
        <v>109</v>
      </c>
      <c r="AN19" s="452" t="str">
        <f>'2010'!AN19</f>
        <v>13</v>
      </c>
      <c r="AO19" s="369">
        <f>'2010'!AO19</f>
        <v>9</v>
      </c>
      <c r="AP19" s="450">
        <f>'2010'!AP19</f>
        <v>9</v>
      </c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7" ht="27.75">
      <c r="A20" s="379"/>
      <c r="B20" s="394" t="str">
        <f>'2010'!B20</f>
        <v>КХП</v>
      </c>
      <c r="C20" s="147">
        <f>'2010'!C20</f>
        <v>0</v>
      </c>
      <c r="D20" s="148">
        <f>'2010'!D20</f>
        <v>0</v>
      </c>
      <c r="E20" s="147" t="str">
        <f>'2010'!E20</f>
        <v>9-10</v>
      </c>
      <c r="F20" s="490">
        <f>'2010'!F20</f>
        <v>10.5</v>
      </c>
      <c r="G20" s="147">
        <f>'2010'!G20</f>
        <v>0</v>
      </c>
      <c r="H20" s="148">
        <f>'2010'!H20</f>
        <v>0</v>
      </c>
      <c r="I20" s="147" t="str">
        <f>'2010'!I20</f>
        <v>9-13</v>
      </c>
      <c r="J20" s="148">
        <f>'2010'!J20</f>
        <v>9</v>
      </c>
      <c r="K20" s="147" t="str">
        <f>'2010'!K20</f>
        <v>5-8</v>
      </c>
      <c r="L20" s="148">
        <f>'2010'!L20</f>
        <v>13.5</v>
      </c>
      <c r="M20" s="147" t="str">
        <f>'2010'!M20</f>
        <v>24</v>
      </c>
      <c r="N20" s="148">
        <f>'2010'!N20</f>
        <v>1</v>
      </c>
      <c r="O20" s="147">
        <f>'2010'!O20</f>
        <v>0</v>
      </c>
      <c r="P20" s="148">
        <f>'2010'!P20</f>
        <v>0</v>
      </c>
      <c r="Q20" s="147">
        <f>'2010'!Q20</f>
        <v>0</v>
      </c>
      <c r="R20" s="148">
        <f>'2010'!R20</f>
        <v>0</v>
      </c>
      <c r="S20" s="147">
        <f>'2010'!S20</f>
        <v>1</v>
      </c>
      <c r="T20" s="148">
        <f>'2010'!T20</f>
        <v>20</v>
      </c>
      <c r="U20" s="147">
        <f>'2010'!U20</f>
        <v>4</v>
      </c>
      <c r="V20" s="148">
        <f>'2010'!V20</f>
        <v>16</v>
      </c>
      <c r="W20" s="147" t="str">
        <f>'2010'!W20</f>
        <v>6-13</v>
      </c>
      <c r="X20" s="148">
        <f>'2010'!X20</f>
        <v>10.5</v>
      </c>
      <c r="Y20" s="147">
        <f>'2010'!Y20</f>
        <v>6</v>
      </c>
      <c r="Z20" s="148">
        <f>'2010'!Z20</f>
        <v>17</v>
      </c>
      <c r="AA20" s="147">
        <f>'2010'!AA20</f>
        <v>0</v>
      </c>
      <c r="AB20" s="148">
        <f>'2010'!AB20</f>
        <v>0</v>
      </c>
      <c r="AC20" s="147">
        <f>'2010'!AC20</f>
        <v>9</v>
      </c>
      <c r="AD20" s="148">
        <f>'2010'!AD20</f>
        <v>11</v>
      </c>
      <c r="AE20" s="147">
        <f>'2010'!AE20</f>
        <v>0</v>
      </c>
      <c r="AF20" s="148">
        <f>'2010'!AF20</f>
        <v>0</v>
      </c>
      <c r="AG20" s="147">
        <f>'2010'!AG20</f>
        <v>0</v>
      </c>
      <c r="AH20" s="148">
        <f>'2010'!AH20</f>
        <v>0</v>
      </c>
      <c r="AI20" s="147">
        <f>'2010'!AI20</f>
        <v>0</v>
      </c>
      <c r="AJ20" s="490">
        <f>'2010'!AJ20</f>
        <v>0</v>
      </c>
      <c r="AK20" s="291">
        <f>'2010'!AK20</f>
        <v>108.5</v>
      </c>
      <c r="AL20" s="452" t="str">
        <f>'2010'!AL20</f>
        <v>9</v>
      </c>
      <c r="AM20" s="291">
        <f>'2010'!AM20</f>
        <v>108.5</v>
      </c>
      <c r="AN20" s="452" t="str">
        <f>'2010'!AN20</f>
        <v>14</v>
      </c>
      <c r="AO20" s="369">
        <f>'2010'!AO20</f>
        <v>8</v>
      </c>
      <c r="AP20" s="450">
        <f>'2010'!AP20</f>
        <v>8</v>
      </c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</row>
    <row r="21" spans="1:77" ht="27.75">
      <c r="A21" s="379"/>
      <c r="B21" s="394" t="str">
        <f>'2010'!B21</f>
        <v>АТУ</v>
      </c>
      <c r="C21" s="147">
        <f>'2010'!C21</f>
        <v>6</v>
      </c>
      <c r="D21" s="148">
        <f>'2010'!D21</f>
        <v>14</v>
      </c>
      <c r="E21" s="147" t="str">
        <f>'2010'!E21</f>
        <v>9-10</v>
      </c>
      <c r="F21" s="490">
        <f>'2010'!F21</f>
        <v>10.5</v>
      </c>
      <c r="G21" s="147">
        <f>'2010'!G21</f>
        <v>13</v>
      </c>
      <c r="H21" s="148">
        <f>'2010'!H21</f>
        <v>7</v>
      </c>
      <c r="I21" s="147" t="str">
        <f>'2010'!I21</f>
        <v>14-23</v>
      </c>
      <c r="J21" s="148">
        <f>'2010'!J21</f>
        <v>5</v>
      </c>
      <c r="K21" s="147" t="str">
        <f>'2010'!K21</f>
        <v>18-33</v>
      </c>
      <c r="L21" s="148">
        <f>'2010'!L21</f>
        <v>5</v>
      </c>
      <c r="M21" s="147" t="str">
        <f>'2010'!M21</f>
        <v>25</v>
      </c>
      <c r="N21" s="148">
        <f>'2010'!N21</f>
        <v>1</v>
      </c>
      <c r="O21" s="147">
        <f>'2010'!O21</f>
        <v>5</v>
      </c>
      <c r="P21" s="148">
        <f>'2010'!P21</f>
        <v>15</v>
      </c>
      <c r="Q21" s="147">
        <f>'2010'!Q21</f>
        <v>21</v>
      </c>
      <c r="R21" s="148">
        <f>'2010'!R21</f>
        <v>1</v>
      </c>
      <c r="S21" s="147">
        <f>'2010'!S21</f>
        <v>0</v>
      </c>
      <c r="T21" s="148">
        <f>'2010'!T21</f>
        <v>0</v>
      </c>
      <c r="U21" s="147" t="str">
        <f>'2010'!U21</f>
        <v>15</v>
      </c>
      <c r="V21" s="148">
        <f>'2010'!V21</f>
        <v>5</v>
      </c>
      <c r="W21" s="147">
        <f>'2010'!W21</f>
        <v>0</v>
      </c>
      <c r="X21" s="148">
        <f>'2010'!X21</f>
        <v>0</v>
      </c>
      <c r="Y21" s="147">
        <f>'2010'!Y21</f>
        <v>0</v>
      </c>
      <c r="Z21" s="148">
        <f>'2010'!Z21</f>
        <v>0</v>
      </c>
      <c r="AA21" s="147">
        <f>'2010'!AA21</f>
        <v>15</v>
      </c>
      <c r="AB21" s="148">
        <f>'2010'!AB21</f>
        <v>2.5</v>
      </c>
      <c r="AC21" s="147">
        <f>'2010'!AC21</f>
        <v>10</v>
      </c>
      <c r="AD21" s="148">
        <f>'2010'!AD21</f>
        <v>10</v>
      </c>
      <c r="AE21" s="147">
        <f>'2010'!AE21</f>
        <v>18</v>
      </c>
      <c r="AF21" s="148">
        <f>'2010'!AF21</f>
        <v>2</v>
      </c>
      <c r="AG21" s="147">
        <f>'2010'!AG21</f>
        <v>1</v>
      </c>
      <c r="AH21" s="148">
        <f>'2010'!AH21</f>
        <v>20</v>
      </c>
      <c r="AI21" s="147">
        <f>'2010'!AI21</f>
        <v>0</v>
      </c>
      <c r="AJ21" s="490">
        <f>'2010'!AJ21</f>
        <v>0</v>
      </c>
      <c r="AK21" s="291">
        <f>'2010'!AK21</f>
        <v>98</v>
      </c>
      <c r="AL21" s="452" t="str">
        <f>'2010'!AL21</f>
        <v>10</v>
      </c>
      <c r="AM21" s="291">
        <f>'2010'!AM21</f>
        <v>98</v>
      </c>
      <c r="AN21" s="452" t="str">
        <f>'2010'!AN21</f>
        <v>16</v>
      </c>
      <c r="AO21" s="369">
        <f>'2010'!AO21</f>
        <v>10</v>
      </c>
      <c r="AP21" s="450">
        <f>'2010'!AP21</f>
        <v>10</v>
      </c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</row>
    <row r="22" spans="1:77" ht="27.75">
      <c r="A22" s="379"/>
      <c r="B22" s="394" t="str">
        <f>'2010'!B22</f>
        <v>ДЦ-1</v>
      </c>
      <c r="C22" s="147">
        <f>'2010'!C22</f>
        <v>9</v>
      </c>
      <c r="D22" s="148">
        <f>'2010'!D22</f>
        <v>11</v>
      </c>
      <c r="E22" s="147" t="str">
        <f>'2010'!E22</f>
        <v>23</v>
      </c>
      <c r="F22" s="490">
        <f>'2010'!F22</f>
        <v>1</v>
      </c>
      <c r="G22" s="147" t="str">
        <f>'2010'!G22</f>
        <v>19-26</v>
      </c>
      <c r="H22" s="148">
        <f>'2010'!H22</f>
        <v>1</v>
      </c>
      <c r="I22" s="147" t="str">
        <f>'2010'!I22</f>
        <v>14-23</v>
      </c>
      <c r="J22" s="148">
        <f>'2010'!J22</f>
        <v>5</v>
      </c>
      <c r="K22" s="147" t="str">
        <f>'2010'!K22</f>
        <v>18-33</v>
      </c>
      <c r="L22" s="148">
        <f>'2010'!L22</f>
        <v>5</v>
      </c>
      <c r="M22" s="147" t="str">
        <f>'2010'!M22</f>
        <v>7</v>
      </c>
      <c r="N22" s="148">
        <f>'2010'!N22</f>
        <v>13</v>
      </c>
      <c r="O22" s="147">
        <f>'2010'!O22</f>
        <v>24</v>
      </c>
      <c r="P22" s="148">
        <f>'2010'!P22</f>
        <v>1</v>
      </c>
      <c r="Q22" s="147">
        <f>'2010'!Q22</f>
        <v>2</v>
      </c>
      <c r="R22" s="148">
        <f>'2010'!R22</f>
        <v>18</v>
      </c>
      <c r="S22" s="147" t="str">
        <f>'2010'!S22</f>
        <v>17-21</v>
      </c>
      <c r="T22" s="148">
        <f>'2010'!T22</f>
        <v>2</v>
      </c>
      <c r="U22" s="147" t="str">
        <f>'2010'!U22</f>
        <v>18</v>
      </c>
      <c r="V22" s="148">
        <f>'2010'!V22</f>
        <v>2</v>
      </c>
      <c r="W22" s="147" t="str">
        <f>'2010'!W22</f>
        <v>6-13</v>
      </c>
      <c r="X22" s="148">
        <f>'2010'!X22</f>
        <v>10.5</v>
      </c>
      <c r="Y22" s="147">
        <f>'2010'!Y22</f>
        <v>0</v>
      </c>
      <c r="Z22" s="148">
        <f>'2010'!Z22</f>
        <v>0</v>
      </c>
      <c r="AA22" s="147">
        <f>'2010'!AA22</f>
        <v>12</v>
      </c>
      <c r="AB22" s="148">
        <f>'2010'!AB22</f>
        <v>8</v>
      </c>
      <c r="AC22" s="147">
        <f>'2010'!AC22</f>
        <v>0</v>
      </c>
      <c r="AD22" s="148">
        <f>'2010'!AD22</f>
        <v>0</v>
      </c>
      <c r="AE22" s="147">
        <f>'2010'!AE22</f>
        <v>12</v>
      </c>
      <c r="AF22" s="148">
        <f>'2010'!AF22</f>
        <v>8</v>
      </c>
      <c r="AG22" s="147">
        <f>'2010'!AG22</f>
        <v>11</v>
      </c>
      <c r="AH22" s="148">
        <f>'2010'!AH22</f>
        <v>7</v>
      </c>
      <c r="AI22" s="147">
        <f>'2010'!AI22</f>
        <v>0</v>
      </c>
      <c r="AJ22" s="490">
        <f>'2010'!AJ22</f>
        <v>0</v>
      </c>
      <c r="AK22" s="291">
        <f>'2010'!AK22</f>
        <v>92.5</v>
      </c>
      <c r="AL22" s="452" t="str">
        <f>'2010'!AL22</f>
        <v>11</v>
      </c>
      <c r="AM22" s="291">
        <f>'2010'!AM22</f>
        <v>92.5</v>
      </c>
      <c r="AN22" s="452" t="str">
        <f>'2010'!AN22</f>
        <v>18</v>
      </c>
      <c r="AO22" s="369">
        <f>'2010'!AO22</f>
        <v>11</v>
      </c>
      <c r="AP22" s="450">
        <f>'2010'!AP22</f>
        <v>11</v>
      </c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7" ht="27.75">
      <c r="A23" s="379">
        <v>1</v>
      </c>
      <c r="B23" s="394" t="str">
        <f>'2010'!B23</f>
        <v>ПХПП</v>
      </c>
      <c r="C23" s="147">
        <f>'2010'!C23</f>
        <v>0</v>
      </c>
      <c r="D23" s="148">
        <f>'2010'!D23</f>
        <v>0</v>
      </c>
      <c r="E23" s="147">
        <f>'2010'!E23</f>
        <v>0</v>
      </c>
      <c r="F23" s="490">
        <f>'2010'!F23</f>
        <v>0</v>
      </c>
      <c r="G23" s="147">
        <f>'2010'!G23</f>
        <v>7</v>
      </c>
      <c r="H23" s="148">
        <f>'2010'!H23</f>
        <v>13</v>
      </c>
      <c r="I23" s="147">
        <f>'2010'!I23</f>
        <v>0</v>
      </c>
      <c r="J23" s="148">
        <f>'2010'!J23</f>
        <v>0</v>
      </c>
      <c r="K23" s="147" t="str">
        <f>'2010'!K23</f>
        <v>9-17</v>
      </c>
      <c r="L23" s="148">
        <f>'2010'!L23</f>
        <v>8</v>
      </c>
      <c r="M23" s="147">
        <f>'2010'!M23</f>
        <v>0</v>
      </c>
      <c r="N23" s="148">
        <f>'2010'!N23</f>
        <v>0</v>
      </c>
      <c r="O23" s="147">
        <f>'2010'!O23</f>
        <v>0</v>
      </c>
      <c r="P23" s="148">
        <f>'2010'!P23</f>
        <v>0</v>
      </c>
      <c r="Q23" s="147">
        <f>'2010'!Q23</f>
        <v>16</v>
      </c>
      <c r="R23" s="148">
        <f>'2010'!R23</f>
        <v>4</v>
      </c>
      <c r="S23" s="147">
        <f>'2010'!S23</f>
        <v>0</v>
      </c>
      <c r="T23" s="148">
        <f>'2010'!T23</f>
        <v>0</v>
      </c>
      <c r="U23" s="147">
        <f>'2010'!U23</f>
        <v>0</v>
      </c>
      <c r="V23" s="148">
        <f>'2010'!V23</f>
        <v>0</v>
      </c>
      <c r="W23" s="147">
        <f>'2010'!W23</f>
        <v>0</v>
      </c>
      <c r="X23" s="148">
        <f>'2010'!X23</f>
        <v>0</v>
      </c>
      <c r="Y23" s="147">
        <f>'2010'!Y23</f>
        <v>0</v>
      </c>
      <c r="Z23" s="148">
        <f>'2010'!Z23</f>
        <v>0</v>
      </c>
      <c r="AA23" s="147">
        <f>'2010'!AA23</f>
        <v>2</v>
      </c>
      <c r="AB23" s="148">
        <f>'2010'!AB23</f>
        <v>18</v>
      </c>
      <c r="AC23" s="147">
        <f>'2010'!AC23</f>
        <v>0</v>
      </c>
      <c r="AD23" s="148">
        <f>'2010'!AD23</f>
        <v>0</v>
      </c>
      <c r="AE23" s="147">
        <f>'2010'!AE23</f>
        <v>0</v>
      </c>
      <c r="AF23" s="148">
        <f>'2010'!AF23</f>
        <v>0</v>
      </c>
      <c r="AG23" s="147">
        <f>'2010'!AG23</f>
        <v>0</v>
      </c>
      <c r="AH23" s="148">
        <f>'2010'!AH23</f>
        <v>0</v>
      </c>
      <c r="AI23" s="147">
        <f>'2010'!AI23</f>
        <v>0</v>
      </c>
      <c r="AJ23" s="490">
        <f>'2010'!AJ23</f>
        <v>0</v>
      </c>
      <c r="AK23" s="291">
        <f>'2010'!AK23</f>
        <v>43</v>
      </c>
      <c r="AL23" s="452" t="str">
        <f>'2010'!AL23</f>
        <v>12</v>
      </c>
      <c r="AM23" s="291">
        <f>'2010'!AM23</f>
        <v>43</v>
      </c>
      <c r="AN23" s="452" t="str">
        <f>'2010'!AN23</f>
        <v>23</v>
      </c>
      <c r="AO23" s="369">
        <f>'2010'!AO23</f>
        <v>12</v>
      </c>
      <c r="AP23" s="450">
        <f>'2010'!AP23</f>
        <v>12</v>
      </c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</row>
    <row r="24" spans="1:77" ht="27.75">
      <c r="A24" s="380"/>
      <c r="B24" s="394" t="str">
        <f>'2010'!B25</f>
        <v>АГП</v>
      </c>
      <c r="C24" s="147">
        <f>'2010'!C25</f>
        <v>0</v>
      </c>
      <c r="D24" s="148">
        <f>'2010'!D25</f>
        <v>0</v>
      </c>
      <c r="E24" s="147">
        <f>'2010'!E25</f>
        <v>0</v>
      </c>
      <c r="F24" s="490">
        <f>'2010'!F25</f>
        <v>0</v>
      </c>
      <c r="G24" s="147">
        <f>'2010'!G25</f>
        <v>0</v>
      </c>
      <c r="H24" s="148">
        <f>'2010'!H25</f>
        <v>0</v>
      </c>
      <c r="I24" s="147">
        <f>'2010'!I25</f>
        <v>0</v>
      </c>
      <c r="J24" s="148">
        <f>'2010'!J25</f>
        <v>0</v>
      </c>
      <c r="K24" s="147">
        <f>'2010'!K25</f>
        <v>0</v>
      </c>
      <c r="L24" s="148">
        <f>'2010'!L25</f>
        <v>0</v>
      </c>
      <c r="M24" s="147">
        <f>'2010'!M25</f>
        <v>0</v>
      </c>
      <c r="N24" s="148">
        <f>'2010'!N25</f>
        <v>0</v>
      </c>
      <c r="O24" s="147" t="str">
        <f>'2010'!O25</f>
        <v>2</v>
      </c>
      <c r="P24" s="148">
        <f>'2010'!P25</f>
        <v>18</v>
      </c>
      <c r="Q24" s="147" t="str">
        <f>'2010'!Q25</f>
        <v>24</v>
      </c>
      <c r="R24" s="148">
        <f>'2010'!R25</f>
        <v>1</v>
      </c>
      <c r="S24" s="147">
        <f>'2010'!S25</f>
        <v>0</v>
      </c>
      <c r="T24" s="148">
        <f>'2010'!T25</f>
        <v>0</v>
      </c>
      <c r="U24" s="147">
        <f>'2010'!U25</f>
        <v>0</v>
      </c>
      <c r="V24" s="148">
        <f>'2010'!V25</f>
        <v>0</v>
      </c>
      <c r="W24" s="147">
        <f>'2010'!W25</f>
        <v>0</v>
      </c>
      <c r="X24" s="148">
        <f>'2010'!X25</f>
        <v>0</v>
      </c>
      <c r="Y24" s="147">
        <f>'2010'!Y25</f>
        <v>0</v>
      </c>
      <c r="Z24" s="148">
        <f>'2010'!Z25</f>
        <v>0</v>
      </c>
      <c r="AA24" s="147">
        <f>'2010'!AA25</f>
        <v>0</v>
      </c>
      <c r="AB24" s="148">
        <f>'2010'!AB25</f>
        <v>0</v>
      </c>
      <c r="AC24" s="147">
        <f>'2010'!AC25</f>
        <v>0</v>
      </c>
      <c r="AD24" s="148">
        <f>'2010'!AD25</f>
        <v>0</v>
      </c>
      <c r="AE24" s="147">
        <f>'2010'!AE25</f>
        <v>0</v>
      </c>
      <c r="AF24" s="148">
        <f>'2010'!AF25</f>
        <v>0</v>
      </c>
      <c r="AG24" s="147">
        <f>'2010'!AG25</f>
        <v>0</v>
      </c>
      <c r="AH24" s="148">
        <f>'2010'!AH25</f>
        <v>0</v>
      </c>
      <c r="AI24" s="147">
        <f>'2010'!AI25</f>
        <v>0</v>
      </c>
      <c r="AJ24" s="490">
        <f>'2010'!AJ25</f>
        <v>0</v>
      </c>
      <c r="AK24" s="291">
        <f>'2010'!AK25</f>
        <v>19</v>
      </c>
      <c r="AL24" s="452" t="str">
        <f>'2010'!AL25</f>
        <v>14</v>
      </c>
      <c r="AM24" s="291">
        <f>'2010'!AM25</f>
        <v>19</v>
      </c>
      <c r="AN24" s="452" t="str">
        <f>'2010'!AN25</f>
        <v>33</v>
      </c>
      <c r="AO24" s="369">
        <f>'2010'!AO25</f>
        <v>14</v>
      </c>
      <c r="AP24" s="450">
        <f>'2010'!AP25</f>
        <v>14</v>
      </c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</row>
    <row r="25" spans="1:42" ht="30" customHeight="1" hidden="1">
      <c r="A25" s="103"/>
      <c r="B25" s="456" t="str">
        <f>'2010'!B26</f>
        <v>УТК</v>
      </c>
      <c r="C25" s="313">
        <f>'2010'!C26</f>
        <v>0</v>
      </c>
      <c r="D25" s="314">
        <f>'2010'!D26</f>
        <v>0</v>
      </c>
      <c r="E25" s="313">
        <f>'2010'!E26</f>
        <v>0</v>
      </c>
      <c r="F25" s="491">
        <f>'2010'!F26</f>
        <v>0</v>
      </c>
      <c r="G25" s="313">
        <f>'2010'!G26</f>
        <v>0</v>
      </c>
      <c r="H25" s="314">
        <f>'2010'!H26</f>
        <v>0</v>
      </c>
      <c r="I25" s="313">
        <f>'2010'!I26</f>
        <v>0</v>
      </c>
      <c r="J25" s="314">
        <f>'2010'!J26</f>
        <v>0</v>
      </c>
      <c r="K25" s="313">
        <f>'2010'!K26</f>
        <v>0</v>
      </c>
      <c r="L25" s="314">
        <f>'2010'!L26</f>
        <v>0</v>
      </c>
      <c r="M25" s="313">
        <f>'2010'!M26</f>
        <v>0</v>
      </c>
      <c r="N25" s="314">
        <f>'2010'!N26</f>
        <v>0</v>
      </c>
      <c r="O25" s="313">
        <f>'2010'!O26</f>
        <v>0</v>
      </c>
      <c r="P25" s="314">
        <f>'2010'!P26</f>
        <v>0</v>
      </c>
      <c r="Q25" s="313">
        <f>'2010'!Q26</f>
        <v>0</v>
      </c>
      <c r="R25" s="314">
        <f>'2010'!R26</f>
        <v>0</v>
      </c>
      <c r="S25" s="313">
        <f>'2010'!S26</f>
        <v>0</v>
      </c>
      <c r="T25" s="314">
        <f>'2010'!T26</f>
        <v>0</v>
      </c>
      <c r="U25" s="313">
        <f>'2010'!U26</f>
        <v>0</v>
      </c>
      <c r="V25" s="314">
        <f>'2010'!V26</f>
        <v>0</v>
      </c>
      <c r="W25" s="313">
        <f>'2010'!W26</f>
        <v>0</v>
      </c>
      <c r="X25" s="314">
        <f>'2010'!X26</f>
        <v>0</v>
      </c>
      <c r="Y25" s="313">
        <f>'2010'!Y26</f>
        <v>0</v>
      </c>
      <c r="Z25" s="314">
        <f>'2010'!Z26</f>
        <v>0</v>
      </c>
      <c r="AA25" s="313">
        <f>'2010'!AA26</f>
        <v>0</v>
      </c>
      <c r="AB25" s="314">
        <f>'2010'!AB26</f>
        <v>0</v>
      </c>
      <c r="AC25" s="313">
        <f>'2010'!AC26</f>
        <v>0</v>
      </c>
      <c r="AD25" s="314">
        <f>'2010'!AD26</f>
        <v>0</v>
      </c>
      <c r="AE25" s="313">
        <f>'2010'!AE26</f>
        <v>0</v>
      </c>
      <c r="AF25" s="314">
        <f>'2010'!AF26</f>
        <v>0</v>
      </c>
      <c r="AG25" s="313">
        <f>'2010'!AG26</f>
        <v>0</v>
      </c>
      <c r="AH25" s="314">
        <f>'2010'!AH26</f>
        <v>0</v>
      </c>
      <c r="AI25" s="313">
        <f>'2010'!AI26</f>
        <v>0</v>
      </c>
      <c r="AJ25" s="314">
        <f>'2010'!AJ26</f>
        <v>0</v>
      </c>
      <c r="AK25" s="292">
        <f>'2010'!AK26</f>
        <v>0</v>
      </c>
      <c r="AL25" s="453" t="str">
        <f>'2010'!AL26</f>
        <v>15</v>
      </c>
      <c r="AM25" s="292">
        <f>'2010'!AM26</f>
        <v>0</v>
      </c>
      <c r="AN25" s="453">
        <f>'2010'!AN26</f>
        <v>0</v>
      </c>
      <c r="AO25" s="445">
        <f>'2010'!AO26</f>
        <v>15</v>
      </c>
      <c r="AP25" s="454">
        <f>'2010'!AP26</f>
        <v>15</v>
      </c>
    </row>
    <row r="26" spans="1:77" ht="30" customHeight="1">
      <c r="A26" s="103"/>
      <c r="B26" s="162" t="s">
        <v>68</v>
      </c>
      <c r="C26" s="169"/>
      <c r="D26" s="169"/>
      <c r="E26" s="472"/>
      <c r="F26" s="252"/>
      <c r="G26" s="169"/>
      <c r="H26" s="169"/>
      <c r="I26" s="169"/>
      <c r="J26" s="169"/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69"/>
      <c r="Z26" s="169"/>
      <c r="AA26" s="169"/>
      <c r="AB26" s="169"/>
      <c r="AC26" s="169"/>
      <c r="AD26" s="169"/>
      <c r="AE26" s="169"/>
      <c r="AF26" s="169"/>
      <c r="AG26" s="169"/>
      <c r="AH26" s="169"/>
      <c r="AI26" s="169"/>
      <c r="AJ26" s="169"/>
      <c r="AK26" s="227"/>
      <c r="AL26" s="427"/>
      <c r="AM26" s="229"/>
      <c r="AN26" s="230"/>
      <c r="AO26" s="229"/>
      <c r="AP26" s="36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</row>
    <row r="27" spans="1:77" ht="27.75">
      <c r="A27" s="378"/>
      <c r="B27" s="392" t="str">
        <f>'2010'!B28</f>
        <v>Гипромез</v>
      </c>
      <c r="C27" s="147">
        <f>'2010'!C28</f>
        <v>10</v>
      </c>
      <c r="D27" s="148">
        <f>'2010'!D28</f>
        <v>10</v>
      </c>
      <c r="E27" s="147" t="str">
        <f>'2010'!E28</f>
        <v>11-22</v>
      </c>
      <c r="F27" s="490">
        <f>'2010'!F28</f>
        <v>5</v>
      </c>
      <c r="G27" s="147">
        <f>'2010'!G28</f>
        <v>15</v>
      </c>
      <c r="H27" s="148">
        <f>'2010'!H28</f>
        <v>5</v>
      </c>
      <c r="I27" s="147" t="str">
        <f>'2010'!I28</f>
        <v>14-23</v>
      </c>
      <c r="J27" s="148">
        <f>'2010'!J28</f>
        <v>5</v>
      </c>
      <c r="K27" s="147" t="str">
        <f>'2010'!K28</f>
        <v>5-8</v>
      </c>
      <c r="L27" s="148">
        <f>'2010'!L28</f>
        <v>13.5</v>
      </c>
      <c r="M27" s="147">
        <f>'2010'!M28</f>
        <v>13</v>
      </c>
      <c r="N27" s="148">
        <f>'2010'!N28</f>
        <v>7</v>
      </c>
      <c r="O27" s="147" t="str">
        <f>'2010'!O28</f>
        <v>1</v>
      </c>
      <c r="P27" s="148">
        <f>'2010'!P28</f>
        <v>20</v>
      </c>
      <c r="Q27" s="147" t="str">
        <f>'2010'!Q28</f>
        <v>26</v>
      </c>
      <c r="R27" s="148">
        <f>'2010'!R28</f>
        <v>1</v>
      </c>
      <c r="S27" s="147" t="str">
        <f>'2010'!S28</f>
        <v>12-14</v>
      </c>
      <c r="T27" s="148">
        <f>'2010'!T28</f>
        <v>7</v>
      </c>
      <c r="U27" s="147">
        <f>'2010'!U28</f>
        <v>5</v>
      </c>
      <c r="V27" s="148">
        <f>'2010'!V28</f>
        <v>15</v>
      </c>
      <c r="W27" s="147" t="str">
        <f>'2010'!W28</f>
        <v>5</v>
      </c>
      <c r="X27" s="148">
        <f>'2010'!X28</f>
        <v>15</v>
      </c>
      <c r="Y27" s="147">
        <f>'2010'!Y28</f>
        <v>0</v>
      </c>
      <c r="Z27" s="148">
        <f>'2010'!Z28</f>
        <v>0</v>
      </c>
      <c r="AA27" s="147">
        <f>'2010'!AA28</f>
        <v>6</v>
      </c>
      <c r="AB27" s="148">
        <f>'2010'!AB28</f>
        <v>14</v>
      </c>
      <c r="AC27" s="147">
        <f>'2010'!AC28</f>
        <v>7</v>
      </c>
      <c r="AD27" s="148">
        <f>'2010'!AD28</f>
        <v>13</v>
      </c>
      <c r="AE27" s="147" t="str">
        <f>'2010'!AE28</f>
        <v>7</v>
      </c>
      <c r="AF27" s="148">
        <f>'2010'!AF28</f>
        <v>13</v>
      </c>
      <c r="AG27" s="147">
        <f>'2010'!AG28</f>
        <v>10</v>
      </c>
      <c r="AH27" s="148">
        <f>'2010'!AH28</f>
        <v>10</v>
      </c>
      <c r="AI27" s="147" t="str">
        <f>'2010'!AI28</f>
        <v>22-26</v>
      </c>
      <c r="AJ27" s="490">
        <f>'2010'!AJ28</f>
        <v>1</v>
      </c>
      <c r="AK27" s="290">
        <f>'2010'!AK28</f>
        <v>154.5</v>
      </c>
      <c r="AL27" s="451" t="str">
        <f>'2010'!AL28</f>
        <v>1</v>
      </c>
      <c r="AM27" s="290">
        <f>'2010'!AM28</f>
        <v>154.5</v>
      </c>
      <c r="AN27" s="296" t="str">
        <f>'2010'!AN28</f>
        <v>5</v>
      </c>
      <c r="AO27" s="369">
        <f>'2010'!AO28</f>
        <v>1</v>
      </c>
      <c r="AP27" s="450" t="str">
        <f>'2010'!AP28</f>
        <v>15</v>
      </c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</row>
    <row r="28" spans="1:77" ht="27.75">
      <c r="A28" s="379"/>
      <c r="B28" s="392" t="str">
        <f>'2010'!B29</f>
        <v>МЦМО</v>
      </c>
      <c r="C28" s="147">
        <f>'2010'!C29</f>
        <v>16</v>
      </c>
      <c r="D28" s="148">
        <f>'2010'!D29</f>
        <v>4</v>
      </c>
      <c r="E28" s="147" t="str">
        <f>'2010'!E29</f>
        <v>11-22</v>
      </c>
      <c r="F28" s="490">
        <f>'2010'!F29</f>
        <v>5</v>
      </c>
      <c r="G28" s="147">
        <f>'2010'!G29</f>
        <v>17</v>
      </c>
      <c r="H28" s="148">
        <f>'2010'!H29</f>
        <v>3</v>
      </c>
      <c r="I28" s="147" t="str">
        <f>'2010'!I29</f>
        <v>5-8</v>
      </c>
      <c r="J28" s="148">
        <f>'2010'!J29</f>
        <v>13.5</v>
      </c>
      <c r="K28" s="147" t="str">
        <f>'2010'!K29</f>
        <v>9-17</v>
      </c>
      <c r="L28" s="148">
        <f>'2010'!L29</f>
        <v>8</v>
      </c>
      <c r="M28" s="147">
        <f>'2010'!M29</f>
        <v>15</v>
      </c>
      <c r="N28" s="148">
        <f>'2010'!N29</f>
        <v>5</v>
      </c>
      <c r="O28" s="147">
        <f>'2010'!O29</f>
        <v>25</v>
      </c>
      <c r="P28" s="148">
        <f>'2010'!P29</f>
        <v>1</v>
      </c>
      <c r="Q28" s="147">
        <f>'2010'!Q29</f>
        <v>34</v>
      </c>
      <c r="R28" s="148">
        <f>'2010'!R29</f>
        <v>1</v>
      </c>
      <c r="S28" s="147">
        <f>'2010'!S29</f>
        <v>6</v>
      </c>
      <c r="T28" s="148">
        <f>'2010'!T29</f>
        <v>14</v>
      </c>
      <c r="U28" s="147" t="str">
        <f>'2010'!U29</f>
        <v>17</v>
      </c>
      <c r="V28" s="148">
        <f>'2010'!V29</f>
        <v>3</v>
      </c>
      <c r="W28" s="147" t="str">
        <f>'2010'!W29</f>
        <v>6-13</v>
      </c>
      <c r="X28" s="148">
        <f>'2010'!X29</f>
        <v>10.5</v>
      </c>
      <c r="Y28" s="147">
        <f>'2010'!Y29</f>
        <v>5</v>
      </c>
      <c r="Z28" s="148">
        <f>'2010'!Z29</f>
        <v>18</v>
      </c>
      <c r="AA28" s="147">
        <f>'2010'!AA29</f>
        <v>0</v>
      </c>
      <c r="AB28" s="148">
        <f>'2010'!AB29</f>
        <v>0</v>
      </c>
      <c r="AC28" s="147">
        <f>'2010'!AC29</f>
        <v>5</v>
      </c>
      <c r="AD28" s="148">
        <f>'2010'!AD29</f>
        <v>15</v>
      </c>
      <c r="AE28" s="147" t="str">
        <f>'2010'!AE29</f>
        <v>6</v>
      </c>
      <c r="AF28" s="148">
        <f>'2010'!AF29</f>
        <v>14</v>
      </c>
      <c r="AG28" s="147">
        <f>'2010'!AG29</f>
        <v>12</v>
      </c>
      <c r="AH28" s="148">
        <f>'2010'!AH29</f>
        <v>8</v>
      </c>
      <c r="AI28" s="147" t="str">
        <f>'2010'!AI29</f>
        <v>3</v>
      </c>
      <c r="AJ28" s="490">
        <f>'2010'!AJ29</f>
        <v>17</v>
      </c>
      <c r="AK28" s="291">
        <f>'2010'!AK29</f>
        <v>140</v>
      </c>
      <c r="AL28" s="452" t="str">
        <f>'2010'!AL29</f>
        <v>2</v>
      </c>
      <c r="AM28" s="291">
        <f>'2010'!AM29</f>
        <v>140</v>
      </c>
      <c r="AN28" s="297" t="str">
        <f>'2010'!AN29</f>
        <v>9</v>
      </c>
      <c r="AO28" s="369">
        <f>'2010'!AO29</f>
        <v>2</v>
      </c>
      <c r="AP28" s="450" t="str">
        <f>'2010'!AP29</f>
        <v>16</v>
      </c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</row>
    <row r="29" spans="1:77" ht="27.75">
      <c r="A29" s="379"/>
      <c r="B29" s="392" t="str">
        <f>'2010'!B30</f>
        <v>ЦВС</v>
      </c>
      <c r="C29" s="147">
        <f>'2010'!C30</f>
        <v>0</v>
      </c>
      <c r="D29" s="148">
        <f>'2010'!D30</f>
        <v>0</v>
      </c>
      <c r="E29" s="147" t="str">
        <f>'2010'!E30</f>
        <v>11-22</v>
      </c>
      <c r="F29" s="490">
        <f>'2010'!F30</f>
        <v>5</v>
      </c>
      <c r="G29" s="147" t="str">
        <f>'2010'!G30</f>
        <v>19-26</v>
      </c>
      <c r="H29" s="148">
        <f>'2010'!H30</f>
        <v>1</v>
      </c>
      <c r="I29" s="147" t="str">
        <f>'2010'!I30</f>
        <v>9-13</v>
      </c>
      <c r="J29" s="148">
        <f>'2010'!J30</f>
        <v>9</v>
      </c>
      <c r="K29" s="147" t="str">
        <f>'2010'!K30</f>
        <v>5-8</v>
      </c>
      <c r="L29" s="148">
        <f>'2010'!L30</f>
        <v>13.5</v>
      </c>
      <c r="M29" s="147" t="str">
        <f>'2010'!M30</f>
        <v>23</v>
      </c>
      <c r="N29" s="148">
        <f>'2010'!N30</f>
        <v>1</v>
      </c>
      <c r="O29" s="147">
        <f>'2010'!O30</f>
        <v>0</v>
      </c>
      <c r="P29" s="148">
        <f>'2010'!P30</f>
        <v>0</v>
      </c>
      <c r="Q29" s="147" t="str">
        <f>'2010'!Q30</f>
        <v>5</v>
      </c>
      <c r="R29" s="148">
        <f>'2010'!R30</f>
        <v>15</v>
      </c>
      <c r="S29" s="147" t="str">
        <f>'2010'!S30</f>
        <v>2</v>
      </c>
      <c r="T29" s="148">
        <f>'2010'!T30</f>
        <v>18</v>
      </c>
      <c r="U29" s="147" t="str">
        <f>'2010'!U30</f>
        <v>10-11</v>
      </c>
      <c r="V29" s="148">
        <f>'2010'!V30</f>
        <v>9.5</v>
      </c>
      <c r="W29" s="147" t="str">
        <f>'2010'!W30</f>
        <v>14-20</v>
      </c>
      <c r="X29" s="148">
        <f>'2010'!X30</f>
        <v>3</v>
      </c>
      <c r="Y29" s="147">
        <f>'2010'!Y30</f>
        <v>0</v>
      </c>
      <c r="Z29" s="148">
        <f>'2010'!Z30</f>
        <v>0</v>
      </c>
      <c r="AA29" s="147">
        <f>'2010'!AA30</f>
        <v>3</v>
      </c>
      <c r="AB29" s="148">
        <f>'2010'!AB30</f>
        <v>17</v>
      </c>
      <c r="AC29" s="147">
        <f>'2010'!AC30</f>
        <v>8</v>
      </c>
      <c r="AD29" s="148">
        <f>'2010'!AD30</f>
        <v>12</v>
      </c>
      <c r="AE29" s="147">
        <f>'2010'!AE30</f>
        <v>22</v>
      </c>
      <c r="AF29" s="148">
        <f>'2010'!AF30</f>
        <v>1</v>
      </c>
      <c r="AG29" s="147">
        <f>'2010'!AG30</f>
        <v>0</v>
      </c>
      <c r="AH29" s="148">
        <f>'2010'!AH30</f>
        <v>0</v>
      </c>
      <c r="AI29" s="147" t="str">
        <f>'2010'!AI30</f>
        <v>22-26</v>
      </c>
      <c r="AJ29" s="490">
        <f>'2010'!AJ30</f>
        <v>1</v>
      </c>
      <c r="AK29" s="291">
        <f>'2010'!AK30</f>
        <v>106</v>
      </c>
      <c r="AL29" s="452" t="str">
        <f>'2010'!AL30</f>
        <v>3</v>
      </c>
      <c r="AM29" s="291">
        <f>'2010'!AM30</f>
        <v>106</v>
      </c>
      <c r="AN29" s="297" t="str">
        <f>'2010'!AN30</f>
        <v>15</v>
      </c>
      <c r="AO29" s="369">
        <f>'2010'!AO30</f>
        <v>3</v>
      </c>
      <c r="AP29" s="450" t="str">
        <f>'2010'!AP30</f>
        <v>17</v>
      </c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</row>
    <row r="30" spans="1:77" ht="30" customHeight="1">
      <c r="A30" s="379"/>
      <c r="B30" s="392" t="str">
        <f>'2010'!B31</f>
        <v>ЦПМШ</v>
      </c>
      <c r="C30" s="147">
        <f>'2010'!C31</f>
        <v>15</v>
      </c>
      <c r="D30" s="148">
        <f>'2010'!D31</f>
        <v>5</v>
      </c>
      <c r="E30" s="147" t="str">
        <f>'2010'!E31</f>
        <v>11-22</v>
      </c>
      <c r="F30" s="490">
        <f>'2010'!F31</f>
        <v>5</v>
      </c>
      <c r="G30" s="147" t="str">
        <f>'2010'!G31</f>
        <v>19-26</v>
      </c>
      <c r="H30" s="148">
        <f>'2010'!H31</f>
        <v>1</v>
      </c>
      <c r="I30" s="147" t="str">
        <f>'2010'!I31</f>
        <v>5-8</v>
      </c>
      <c r="J30" s="148">
        <f>'2010'!J31</f>
        <v>13.5</v>
      </c>
      <c r="K30" s="147" t="str">
        <f>'2010'!K31</f>
        <v>18-33</v>
      </c>
      <c r="L30" s="148">
        <f>'2010'!L31</f>
        <v>5</v>
      </c>
      <c r="M30" s="147" t="str">
        <f>'2010'!M31</f>
        <v>21</v>
      </c>
      <c r="N30" s="148">
        <f>'2010'!N31</f>
        <v>1</v>
      </c>
      <c r="O30" s="147">
        <f>'2010'!O31</f>
        <v>0</v>
      </c>
      <c r="P30" s="148">
        <f>'2010'!P31</f>
        <v>0</v>
      </c>
      <c r="Q30" s="147">
        <f>'2010'!Q31</f>
        <v>19</v>
      </c>
      <c r="R30" s="148">
        <f>'2010'!R31</f>
        <v>1</v>
      </c>
      <c r="S30" s="147" t="str">
        <f>'2010'!S31</f>
        <v>3</v>
      </c>
      <c r="T30" s="148">
        <f>'2010'!T31</f>
        <v>17</v>
      </c>
      <c r="U30" s="147" t="str">
        <f>'2010'!U31</f>
        <v>20</v>
      </c>
      <c r="V30" s="148">
        <f>'2010'!V31</f>
        <v>1</v>
      </c>
      <c r="W30" s="147" t="str">
        <f>'2010'!W31</f>
        <v>6-13</v>
      </c>
      <c r="X30" s="148">
        <f>'2010'!X31</f>
        <v>10.5</v>
      </c>
      <c r="Y30" s="147">
        <f>'2010'!Y31</f>
        <v>0</v>
      </c>
      <c r="Z30" s="148">
        <f>'2010'!Z31</f>
        <v>0</v>
      </c>
      <c r="AA30" s="147">
        <f>'2010'!AA31</f>
        <v>13</v>
      </c>
      <c r="AB30" s="148">
        <f>'2010'!AB31</f>
        <v>7</v>
      </c>
      <c r="AC30" s="147">
        <f>'2010'!AC31</f>
        <v>13</v>
      </c>
      <c r="AD30" s="148">
        <f>'2010'!AD31</f>
        <v>7</v>
      </c>
      <c r="AE30" s="147">
        <f>'2010'!AE31</f>
        <v>8</v>
      </c>
      <c r="AF30" s="148">
        <f>'2010'!AF31</f>
        <v>12</v>
      </c>
      <c r="AG30" s="147">
        <f>'2010'!AG31</f>
        <v>14</v>
      </c>
      <c r="AH30" s="148">
        <f>'2010'!AH31</f>
        <v>6</v>
      </c>
      <c r="AI30" s="147" t="str">
        <f>'2010'!AI31</f>
        <v>11-18</v>
      </c>
      <c r="AJ30" s="490">
        <f>'2010'!AJ31</f>
        <v>5.5</v>
      </c>
      <c r="AK30" s="291">
        <f>'2010'!AK31</f>
        <v>97.5</v>
      </c>
      <c r="AL30" s="452" t="str">
        <f>'2010'!AL31</f>
        <v>4</v>
      </c>
      <c r="AM30" s="291">
        <f>'2010'!AM31</f>
        <v>97.5</v>
      </c>
      <c r="AN30" s="297" t="str">
        <f>'2010'!AN31</f>
        <v>17</v>
      </c>
      <c r="AO30" s="369">
        <f>'2010'!AO31</f>
        <v>4</v>
      </c>
      <c r="AP30" s="450" t="str">
        <f>'2010'!AP31</f>
        <v>18</v>
      </c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</row>
    <row r="31" spans="1:77" ht="27.75">
      <c r="A31" s="379"/>
      <c r="B31" s="392" t="str">
        <f>'2010'!B32</f>
        <v>ООО СМТ НЛМК</v>
      </c>
      <c r="C31" s="147">
        <f>'2010'!C32</f>
        <v>11</v>
      </c>
      <c r="D31" s="148">
        <f>'2010'!D32</f>
        <v>9</v>
      </c>
      <c r="E31" s="147" t="str">
        <f>'2010'!E32</f>
        <v>11-22</v>
      </c>
      <c r="F31" s="490">
        <f>'2010'!F32</f>
        <v>5</v>
      </c>
      <c r="G31" s="147" t="str">
        <f>'2010'!G32</f>
        <v>19-26</v>
      </c>
      <c r="H31" s="148">
        <f>'2010'!H32</f>
        <v>1</v>
      </c>
      <c r="I31" s="147" t="str">
        <f>'2010'!I32</f>
        <v>5-8</v>
      </c>
      <c r="J31" s="148">
        <f>'2010'!J32</f>
        <v>13.5</v>
      </c>
      <c r="K31" s="147" t="str">
        <f>'2010'!K32</f>
        <v>18-33</v>
      </c>
      <c r="L31" s="148">
        <f>'2010'!L32</f>
        <v>5</v>
      </c>
      <c r="M31" s="147" t="str">
        <f>'2010'!M32</f>
        <v>31</v>
      </c>
      <c r="N31" s="148">
        <f>'2010'!N32</f>
        <v>1</v>
      </c>
      <c r="O31" s="147">
        <f>'2010'!O32</f>
        <v>11</v>
      </c>
      <c r="P31" s="148">
        <f>'2010'!P32</f>
        <v>9</v>
      </c>
      <c r="Q31" s="147">
        <f>'2010'!Q32</f>
        <v>35</v>
      </c>
      <c r="R31" s="148">
        <f>'2010'!R32</f>
        <v>1</v>
      </c>
      <c r="S31" s="147" t="str">
        <f>'2010'!S32</f>
        <v>11</v>
      </c>
      <c r="T31" s="148">
        <f>'2010'!T32</f>
        <v>9</v>
      </c>
      <c r="U31" s="147" t="str">
        <f>'2010'!U32</f>
        <v>13</v>
      </c>
      <c r="V31" s="148">
        <f>'2010'!V32</f>
        <v>7</v>
      </c>
      <c r="W31" s="147">
        <f>'2010'!W32</f>
        <v>0</v>
      </c>
      <c r="X31" s="148">
        <f>'2010'!X32</f>
        <v>0</v>
      </c>
      <c r="Y31" s="147">
        <f>'2010'!Y32</f>
        <v>0</v>
      </c>
      <c r="Z31" s="148">
        <f>'2010'!Z32</f>
        <v>0</v>
      </c>
      <c r="AA31" s="147">
        <f>'2010'!AA32</f>
        <v>15</v>
      </c>
      <c r="AB31" s="148">
        <f>'2010'!AB32</f>
        <v>2.5</v>
      </c>
      <c r="AC31" s="147">
        <f>'2010'!AC32</f>
        <v>0</v>
      </c>
      <c r="AD31" s="148">
        <f>'2010'!AD32</f>
        <v>0</v>
      </c>
      <c r="AE31" s="147">
        <f>'2010'!AE32</f>
        <v>20</v>
      </c>
      <c r="AF31" s="148">
        <f>'2010'!AF32</f>
        <v>1</v>
      </c>
      <c r="AG31" s="147">
        <f>'2010'!AG32</f>
        <v>0</v>
      </c>
      <c r="AH31" s="148">
        <f>'2010'!AH32</f>
        <v>0</v>
      </c>
      <c r="AI31" s="147" t="str">
        <f>'2010'!AI32</f>
        <v>22-26</v>
      </c>
      <c r="AJ31" s="490">
        <f>'2010'!AJ32</f>
        <v>1</v>
      </c>
      <c r="AK31" s="291">
        <f>'2010'!AK32</f>
        <v>65</v>
      </c>
      <c r="AL31" s="452" t="str">
        <f>'2010'!AL32</f>
        <v>5</v>
      </c>
      <c r="AM31" s="291">
        <f>'2010'!AM32</f>
        <v>65</v>
      </c>
      <c r="AN31" s="297">
        <f>'2010'!AN32</f>
        <v>21</v>
      </c>
      <c r="AO31" s="369">
        <f>'2010'!AO32</f>
        <v>5</v>
      </c>
      <c r="AP31" s="450" t="str">
        <f>'2010'!AP32</f>
        <v>19</v>
      </c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</row>
    <row r="32" spans="1:77" ht="27.75">
      <c r="A32" s="379"/>
      <c r="B32" s="392" t="str">
        <f>'2010'!B33</f>
        <v>Копровый</v>
      </c>
      <c r="C32" s="147">
        <f>'2010'!C33</f>
        <v>19</v>
      </c>
      <c r="D32" s="148">
        <f>'2010'!D33</f>
        <v>1</v>
      </c>
      <c r="E32" s="147">
        <f>'2010'!E33</f>
        <v>0</v>
      </c>
      <c r="F32" s="490">
        <f>'2010'!F33</f>
        <v>0</v>
      </c>
      <c r="G32" s="147">
        <f>'2010'!G33</f>
        <v>14</v>
      </c>
      <c r="H32" s="148">
        <f>'2010'!H33</f>
        <v>6</v>
      </c>
      <c r="I32" s="147">
        <f>'2010'!I33</f>
        <v>0</v>
      </c>
      <c r="J32" s="148">
        <f>'2010'!J33</f>
        <v>0</v>
      </c>
      <c r="K32" s="147" t="str">
        <f>'2010'!K33</f>
        <v>9-17</v>
      </c>
      <c r="L32" s="148">
        <f>'2010'!L33</f>
        <v>8</v>
      </c>
      <c r="M32" s="147">
        <f>'2010'!M33</f>
        <v>20</v>
      </c>
      <c r="N32" s="148">
        <f>'2010'!N33</f>
        <v>1</v>
      </c>
      <c r="O32" s="147">
        <f>'2010'!O33</f>
        <v>0</v>
      </c>
      <c r="P32" s="148">
        <f>'2010'!P33</f>
        <v>0</v>
      </c>
      <c r="Q32" s="147">
        <f>'2010'!Q33</f>
        <v>15</v>
      </c>
      <c r="R32" s="148">
        <f>'2010'!R33</f>
        <v>5</v>
      </c>
      <c r="S32" s="147">
        <f>'2010'!S33</f>
        <v>0</v>
      </c>
      <c r="T32" s="148">
        <f>'2010'!T33</f>
        <v>0</v>
      </c>
      <c r="U32" s="147">
        <f>'2010'!U33</f>
        <v>0</v>
      </c>
      <c r="V32" s="148">
        <f>'2010'!V33</f>
        <v>0</v>
      </c>
      <c r="W32" s="147" t="str">
        <f>'2010'!W33</f>
        <v>14-20</v>
      </c>
      <c r="X32" s="148">
        <f>'2010'!X33</f>
        <v>3</v>
      </c>
      <c r="Y32" s="147">
        <f>'2010'!Y33</f>
        <v>0</v>
      </c>
      <c r="Z32" s="148">
        <f>'2010'!Z33</f>
        <v>0</v>
      </c>
      <c r="AA32" s="147">
        <f>'2010'!AA33</f>
        <v>10</v>
      </c>
      <c r="AB32" s="148">
        <f>'2010'!AB33</f>
        <v>10</v>
      </c>
      <c r="AC32" s="147">
        <f>'2010'!AC33</f>
        <v>0</v>
      </c>
      <c r="AD32" s="148">
        <f>'2010'!AD33</f>
        <v>0</v>
      </c>
      <c r="AE32" s="147">
        <f>'2010'!AE33</f>
        <v>0</v>
      </c>
      <c r="AF32" s="148">
        <f>'2010'!AF33</f>
        <v>0</v>
      </c>
      <c r="AG32" s="147">
        <f>'2010'!AG33</f>
        <v>0</v>
      </c>
      <c r="AH32" s="148">
        <f>'2010'!AH33</f>
        <v>0</v>
      </c>
      <c r="AI32" s="147">
        <f>'2010'!AI33</f>
        <v>2</v>
      </c>
      <c r="AJ32" s="490">
        <f>'2010'!AJ33</f>
        <v>18</v>
      </c>
      <c r="AK32" s="291">
        <f>'2010'!AK33</f>
        <v>52</v>
      </c>
      <c r="AL32" s="452" t="str">
        <f>'2010'!AL33</f>
        <v>6</v>
      </c>
      <c r="AM32" s="291">
        <f>'2010'!AM33</f>
        <v>52</v>
      </c>
      <c r="AN32" s="297">
        <f>'2010'!AN33</f>
        <v>22</v>
      </c>
      <c r="AO32" s="369">
        <f>'2010'!AO33</f>
        <v>7</v>
      </c>
      <c r="AP32" s="450" t="str">
        <f>'2010'!AP33</f>
        <v>21</v>
      </c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</row>
    <row r="33" spans="1:42" ht="30" customHeight="1">
      <c r="A33" s="379"/>
      <c r="B33" s="392" t="str">
        <f>'2010'!B34</f>
        <v>ЭлРЦ</v>
      </c>
      <c r="C33" s="147">
        <f>'2010'!C34</f>
        <v>0</v>
      </c>
      <c r="D33" s="148">
        <f>'2010'!D34</f>
        <v>0</v>
      </c>
      <c r="E33" s="147">
        <f>'2010'!E34</f>
        <v>0</v>
      </c>
      <c r="F33" s="490">
        <f>'2010'!F34</f>
        <v>0</v>
      </c>
      <c r="G33" s="147">
        <f>'2010'!G34</f>
        <v>0</v>
      </c>
      <c r="H33" s="148">
        <f>'2010'!H34</f>
        <v>0</v>
      </c>
      <c r="I33" s="147">
        <f>'2010'!I34</f>
        <v>0</v>
      </c>
      <c r="J33" s="148">
        <f>'2010'!J34</f>
        <v>0</v>
      </c>
      <c r="K33" s="147" t="str">
        <f>'2010'!K34</f>
        <v>9-17</v>
      </c>
      <c r="L33" s="148">
        <f>'2010'!L34</f>
        <v>8</v>
      </c>
      <c r="M33" s="147">
        <f>'2010'!M34</f>
        <v>0</v>
      </c>
      <c r="N33" s="148">
        <f>'2010'!N34</f>
        <v>0</v>
      </c>
      <c r="O33" s="147">
        <f>'2010'!O34</f>
        <v>0</v>
      </c>
      <c r="P33" s="148">
        <f>'2010'!P34</f>
        <v>0</v>
      </c>
      <c r="Q33" s="147">
        <f>'2010'!Q34</f>
        <v>0</v>
      </c>
      <c r="R33" s="148">
        <f>'2010'!R34</f>
        <v>0</v>
      </c>
      <c r="S33" s="147">
        <f>'2010'!S34</f>
        <v>0</v>
      </c>
      <c r="T33" s="148">
        <f>'2010'!T34</f>
        <v>0</v>
      </c>
      <c r="U33" s="147">
        <f>'2010'!U34</f>
        <v>0</v>
      </c>
      <c r="V33" s="148">
        <f>'2010'!V34</f>
        <v>0</v>
      </c>
      <c r="W33" s="147">
        <f>'2010'!W34</f>
        <v>0</v>
      </c>
      <c r="X33" s="148">
        <f>'2010'!X34</f>
        <v>0</v>
      </c>
      <c r="Y33" s="147">
        <f>'2010'!Y34</f>
        <v>0</v>
      </c>
      <c r="Z33" s="148">
        <f>'2010'!Z34</f>
        <v>0</v>
      </c>
      <c r="AA33" s="147">
        <f>'2010'!AA34</f>
        <v>4</v>
      </c>
      <c r="AB33" s="148">
        <f>'2010'!AB34</f>
        <v>16</v>
      </c>
      <c r="AC33" s="147">
        <f>'2010'!AC34</f>
        <v>0</v>
      </c>
      <c r="AD33" s="148">
        <f>'2010'!AD34</f>
        <v>0</v>
      </c>
      <c r="AE33" s="147">
        <f>'2010'!AE34</f>
        <v>0</v>
      </c>
      <c r="AF33" s="148">
        <f>'2010'!AF34</f>
        <v>0</v>
      </c>
      <c r="AG33" s="147">
        <f>'2010'!AG34</f>
        <v>0</v>
      </c>
      <c r="AH33" s="148">
        <f>'2010'!AH34</f>
        <v>0</v>
      </c>
      <c r="AI33" s="147" t="str">
        <f>'2010'!AI34</f>
        <v>5-7</v>
      </c>
      <c r="AJ33" s="490">
        <f>'2010'!AJ34</f>
        <v>14</v>
      </c>
      <c r="AK33" s="291">
        <f>'2010'!AK34</f>
        <v>38</v>
      </c>
      <c r="AL33" s="452" t="str">
        <f>'2010'!AL34</f>
        <v>7</v>
      </c>
      <c r="AM33" s="291">
        <f>'2010'!AM34</f>
        <v>38</v>
      </c>
      <c r="AN33" s="297" t="str">
        <f>'2010'!AN34</f>
        <v>25</v>
      </c>
      <c r="AO33" s="369">
        <f>'2010'!AO34</f>
        <v>9</v>
      </c>
      <c r="AP33" s="450" t="str">
        <f>'2010'!AP34</f>
        <v>23</v>
      </c>
    </row>
    <row r="34" spans="1:77" ht="27.75">
      <c r="A34" s="379"/>
      <c r="B34" s="392" t="str">
        <f>'2010'!B35</f>
        <v>ЦСА</v>
      </c>
      <c r="C34" s="147">
        <f>'2010'!C35</f>
        <v>0</v>
      </c>
      <c r="D34" s="148">
        <f>'2010'!D35</f>
        <v>0</v>
      </c>
      <c r="E34" s="147">
        <f>'2010'!E35</f>
        <v>0</v>
      </c>
      <c r="F34" s="490">
        <f>'2010'!F35</f>
        <v>0</v>
      </c>
      <c r="G34" s="147" t="str">
        <f>'2010'!G35</f>
        <v>19-26</v>
      </c>
      <c r="H34" s="148">
        <f>'2010'!H35</f>
        <v>1</v>
      </c>
      <c r="I34" s="147" t="str">
        <f>'2010'!I35</f>
        <v>14-23</v>
      </c>
      <c r="J34" s="148">
        <f>'2010'!J35</f>
        <v>5</v>
      </c>
      <c r="K34" s="147" t="str">
        <f>'2010'!K35</f>
        <v>18-33</v>
      </c>
      <c r="L34" s="148">
        <f>'2010'!L35</f>
        <v>5</v>
      </c>
      <c r="M34" s="147">
        <f>'2010'!M35</f>
        <v>27</v>
      </c>
      <c r="N34" s="148">
        <f>'2010'!N35</f>
        <v>1</v>
      </c>
      <c r="O34" s="147">
        <f>'2010'!O35</f>
        <v>0</v>
      </c>
      <c r="P34" s="148">
        <f>'2010'!P35</f>
        <v>0</v>
      </c>
      <c r="Q34" s="147">
        <f>'2010'!Q35</f>
        <v>7</v>
      </c>
      <c r="R34" s="148">
        <f>'2010'!R35</f>
        <v>13</v>
      </c>
      <c r="S34" s="147" t="str">
        <f>'2010'!S35</f>
        <v>9-10</v>
      </c>
      <c r="T34" s="148">
        <f>'2010'!T35</f>
        <v>10.5</v>
      </c>
      <c r="U34" s="147">
        <f>'2010'!U35</f>
        <v>0</v>
      </c>
      <c r="V34" s="148">
        <f>'2010'!V35</f>
        <v>0</v>
      </c>
      <c r="W34" s="147">
        <f>'2010'!W35</f>
        <v>0</v>
      </c>
      <c r="X34" s="148">
        <f>'2010'!X35</f>
        <v>0</v>
      </c>
      <c r="Y34" s="147">
        <f>'2010'!Y35</f>
        <v>0</v>
      </c>
      <c r="Z34" s="148">
        <f>'2010'!Z35</f>
        <v>0</v>
      </c>
      <c r="AA34" s="147">
        <f>'2010'!AA35</f>
        <v>0</v>
      </c>
      <c r="AB34" s="148">
        <f>'2010'!AB35</f>
        <v>0</v>
      </c>
      <c r="AC34" s="147">
        <f>'2010'!AC35</f>
        <v>0</v>
      </c>
      <c r="AD34" s="148">
        <f>'2010'!AD35</f>
        <v>0</v>
      </c>
      <c r="AE34" s="147">
        <f>'2010'!AE35</f>
        <v>0</v>
      </c>
      <c r="AF34" s="148">
        <f>'2010'!AF35</f>
        <v>0</v>
      </c>
      <c r="AG34" s="147">
        <f>'2010'!AG35</f>
        <v>0</v>
      </c>
      <c r="AH34" s="148">
        <f>'2010'!AH35</f>
        <v>0</v>
      </c>
      <c r="AI34" s="147">
        <f>'2010'!AI35</f>
        <v>0</v>
      </c>
      <c r="AJ34" s="490">
        <f>'2010'!AJ35</f>
        <v>0</v>
      </c>
      <c r="AK34" s="291">
        <f>'2010'!AK35</f>
        <v>35.5</v>
      </c>
      <c r="AL34" s="452" t="str">
        <f>'2010'!AL35</f>
        <v>8</v>
      </c>
      <c r="AM34" s="291">
        <f>'2010'!AM35</f>
        <v>35.5</v>
      </c>
      <c r="AN34" s="297" t="str">
        <f>'2010'!AN35</f>
        <v>27</v>
      </c>
      <c r="AO34" s="369">
        <f>'2010'!AO35</f>
        <v>6</v>
      </c>
      <c r="AP34" s="450" t="str">
        <f>'2010'!AP35</f>
        <v>20</v>
      </c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</row>
    <row r="35" spans="1:77" ht="27.75">
      <c r="A35" s="103"/>
      <c r="B35" s="392" t="str">
        <f>'2010'!B36</f>
        <v>Кислородный цех</v>
      </c>
      <c r="C35" s="147">
        <f>'2010'!C36</f>
        <v>0</v>
      </c>
      <c r="D35" s="148">
        <f>'2010'!D36</f>
        <v>0</v>
      </c>
      <c r="E35" s="147" t="str">
        <f>'2010'!E36</f>
        <v>11-22</v>
      </c>
      <c r="F35" s="490">
        <f>'2010'!F36</f>
        <v>5</v>
      </c>
      <c r="G35" s="147">
        <f>'2010'!G36</f>
        <v>0</v>
      </c>
      <c r="H35" s="148">
        <f>'2010'!H36</f>
        <v>0</v>
      </c>
      <c r="I35" s="147">
        <f>'2010'!I36</f>
        <v>0</v>
      </c>
      <c r="J35" s="148">
        <f>'2010'!J36</f>
        <v>0</v>
      </c>
      <c r="K35" s="147">
        <f>'2010'!K36</f>
        <v>0</v>
      </c>
      <c r="L35" s="148">
        <f>'2010'!L36</f>
        <v>0</v>
      </c>
      <c r="M35" s="147">
        <f>'2010'!M36</f>
        <v>0</v>
      </c>
      <c r="N35" s="148">
        <f>'2010'!N36</f>
        <v>0</v>
      </c>
      <c r="O35" s="147">
        <f>'2010'!O36</f>
        <v>6</v>
      </c>
      <c r="P35" s="148">
        <f>'2010'!P36</f>
        <v>14</v>
      </c>
      <c r="Q35" s="147">
        <f>'2010'!Q36</f>
        <v>0</v>
      </c>
      <c r="R35" s="148">
        <f>'2010'!R36</f>
        <v>0</v>
      </c>
      <c r="S35" s="147">
        <f>'2010'!S36</f>
        <v>0</v>
      </c>
      <c r="T35" s="148">
        <f>'2010'!T36</f>
        <v>0</v>
      </c>
      <c r="U35" s="147">
        <f>'2010'!U36</f>
        <v>0</v>
      </c>
      <c r="V35" s="148">
        <f>'2010'!V36</f>
        <v>0</v>
      </c>
      <c r="W35" s="147">
        <f>'2010'!W36</f>
        <v>0</v>
      </c>
      <c r="X35" s="148">
        <f>'2010'!X36</f>
        <v>0</v>
      </c>
      <c r="Y35" s="147">
        <f>'2010'!Y36</f>
        <v>0</v>
      </c>
      <c r="Z35" s="148">
        <f>'2010'!Z36</f>
        <v>0</v>
      </c>
      <c r="AA35" s="147">
        <f>'2010'!AA36</f>
        <v>0</v>
      </c>
      <c r="AB35" s="148">
        <f>'2010'!AB36</f>
        <v>0</v>
      </c>
      <c r="AC35" s="147">
        <f>'2010'!AC36</f>
        <v>0</v>
      </c>
      <c r="AD35" s="148">
        <f>'2010'!AD36</f>
        <v>0</v>
      </c>
      <c r="AE35" s="147">
        <f>'2010'!AE36</f>
        <v>0</v>
      </c>
      <c r="AF35" s="148">
        <f>'2010'!AF36</f>
        <v>0</v>
      </c>
      <c r="AG35" s="147">
        <f>'2010'!AG36</f>
        <v>0</v>
      </c>
      <c r="AH35" s="148">
        <f>'2010'!AH36</f>
        <v>0</v>
      </c>
      <c r="AI35" s="147" t="str">
        <f>'2010'!AI36</f>
        <v>5-7</v>
      </c>
      <c r="AJ35" s="490">
        <f>'2010'!AJ36</f>
        <v>14</v>
      </c>
      <c r="AK35" s="291">
        <f>'2010'!AK36</f>
        <v>33</v>
      </c>
      <c r="AL35" s="452" t="str">
        <f>'2010'!AL36</f>
        <v>9</v>
      </c>
      <c r="AM35" s="291">
        <f>'2010'!AM36</f>
        <v>33</v>
      </c>
      <c r="AN35" s="297" t="str">
        <f>'2010'!AN36</f>
        <v>28</v>
      </c>
      <c r="AO35" s="369">
        <f>'2010'!AO36</f>
        <v>10</v>
      </c>
      <c r="AP35" s="450" t="str">
        <f>'2010'!AP36</f>
        <v>24</v>
      </c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</row>
    <row r="36" spans="1:77" ht="27.75">
      <c r="A36" s="379"/>
      <c r="B36" s="392" t="str">
        <f>'2010'!B37</f>
        <v>ОГЦ</v>
      </c>
      <c r="C36" s="147">
        <f>'2010'!C37</f>
        <v>0</v>
      </c>
      <c r="D36" s="148">
        <f>'2010'!D37</f>
        <v>0</v>
      </c>
      <c r="E36" s="147">
        <f>'2010'!E37</f>
        <v>0</v>
      </c>
      <c r="F36" s="490">
        <f>'2010'!F37</f>
        <v>0</v>
      </c>
      <c r="G36" s="147">
        <f>'2010'!G37</f>
        <v>0</v>
      </c>
      <c r="H36" s="148">
        <f>'2010'!H37</f>
        <v>0</v>
      </c>
      <c r="I36" s="147">
        <f>'2010'!I37</f>
        <v>0</v>
      </c>
      <c r="J36" s="148">
        <f>'2010'!J37</f>
        <v>0</v>
      </c>
      <c r="K36" s="147" t="str">
        <f>'2010'!K37</f>
        <v>18-33</v>
      </c>
      <c r="L36" s="148">
        <f>'2010'!L37</f>
        <v>5</v>
      </c>
      <c r="M36" s="147">
        <f>'2010'!M37</f>
        <v>0</v>
      </c>
      <c r="N36" s="148">
        <f>'2010'!N37</f>
        <v>0</v>
      </c>
      <c r="O36" s="147">
        <f>'2010'!O37</f>
        <v>0</v>
      </c>
      <c r="P36" s="148">
        <f>'2010'!P37</f>
        <v>0</v>
      </c>
      <c r="Q36" s="147">
        <f>'2010'!Q37</f>
        <v>0</v>
      </c>
      <c r="R36" s="148">
        <f>'2010'!R37</f>
        <v>0</v>
      </c>
      <c r="S36" s="147">
        <f>'2010'!S37</f>
        <v>0</v>
      </c>
      <c r="T36" s="148">
        <f>'2010'!T37</f>
        <v>0</v>
      </c>
      <c r="U36" s="147">
        <f>'2010'!U37</f>
        <v>0</v>
      </c>
      <c r="V36" s="148">
        <f>'2010'!V37</f>
        <v>0</v>
      </c>
      <c r="W36" s="147" t="str">
        <f>'2010'!W37</f>
        <v>6-13</v>
      </c>
      <c r="X36" s="148">
        <f>'2010'!X37</f>
        <v>10.5</v>
      </c>
      <c r="Y36" s="147">
        <f>'2010'!Y37</f>
        <v>0</v>
      </c>
      <c r="Z36" s="148">
        <f>'2010'!Z37</f>
        <v>0</v>
      </c>
      <c r="AA36" s="147">
        <f>'2010'!AA37</f>
        <v>7</v>
      </c>
      <c r="AB36" s="148">
        <f>'2010'!AB37</f>
        <v>13</v>
      </c>
      <c r="AC36" s="147">
        <f>'2010'!AC37</f>
        <v>0</v>
      </c>
      <c r="AD36" s="148">
        <f>'2010'!AD37</f>
        <v>0</v>
      </c>
      <c r="AE36" s="147">
        <f>'2010'!AE37</f>
        <v>0</v>
      </c>
      <c r="AF36" s="148">
        <f>'2010'!AF37</f>
        <v>0</v>
      </c>
      <c r="AG36" s="147">
        <f>'2010'!AG37</f>
        <v>0</v>
      </c>
      <c r="AH36" s="148">
        <f>'2010'!AH37</f>
        <v>0</v>
      </c>
      <c r="AI36" s="147">
        <f>'2010'!AI37</f>
        <v>0</v>
      </c>
      <c r="AJ36" s="490">
        <f>'2010'!AJ37</f>
        <v>0</v>
      </c>
      <c r="AK36" s="291">
        <f>'2010'!AK37</f>
        <v>28.5</v>
      </c>
      <c r="AL36" s="452" t="str">
        <f>'2010'!AL37</f>
        <v>10</v>
      </c>
      <c r="AM36" s="291">
        <f>'2010'!AM37</f>
        <v>28.5</v>
      </c>
      <c r="AN36" s="297">
        <f>'2010'!AN37</f>
        <v>31</v>
      </c>
      <c r="AO36" s="369">
        <f>'2010'!AO37</f>
        <v>8</v>
      </c>
      <c r="AP36" s="450" t="str">
        <f>'2010'!AP37</f>
        <v>22</v>
      </c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</row>
    <row r="37" spans="1:77" ht="30" customHeight="1">
      <c r="A37" s="379"/>
      <c r="B37" s="392" t="str">
        <f>'2010'!B38</f>
        <v>ПТС</v>
      </c>
      <c r="C37" s="147">
        <f>'2010'!C38</f>
        <v>0</v>
      </c>
      <c r="D37" s="148">
        <f>'2010'!D38</f>
        <v>0</v>
      </c>
      <c r="E37" s="147" t="str">
        <f>'2010'!E38</f>
        <v>11-22</v>
      </c>
      <c r="F37" s="490">
        <f>'2010'!F38</f>
        <v>5</v>
      </c>
      <c r="G37" s="147">
        <f>'2010'!G38</f>
        <v>0</v>
      </c>
      <c r="H37" s="148">
        <f>'2010'!H38</f>
        <v>0</v>
      </c>
      <c r="I37" s="147">
        <f>'2010'!I38</f>
        <v>0</v>
      </c>
      <c r="J37" s="148">
        <f>'2010'!J38</f>
        <v>0</v>
      </c>
      <c r="K37" s="147" t="str">
        <f>'2010'!K38</f>
        <v>18-33</v>
      </c>
      <c r="L37" s="148">
        <f>'2010'!L38</f>
        <v>5</v>
      </c>
      <c r="M37" s="147">
        <f>'2010'!M38</f>
        <v>29</v>
      </c>
      <c r="N37" s="148">
        <f>'2010'!N38</f>
        <v>1</v>
      </c>
      <c r="O37" s="147">
        <f>'2010'!O38</f>
        <v>0</v>
      </c>
      <c r="P37" s="148">
        <f>'2010'!P38</f>
        <v>0</v>
      </c>
      <c r="Q37" s="147">
        <f>'2010'!Q38</f>
        <v>31</v>
      </c>
      <c r="R37" s="148">
        <f>'2010'!R38</f>
        <v>1</v>
      </c>
      <c r="S37" s="147">
        <f>'2010'!S38</f>
        <v>0</v>
      </c>
      <c r="T37" s="148">
        <f>'2010'!T38</f>
        <v>0</v>
      </c>
      <c r="U37" s="147">
        <f>'2010'!U38</f>
        <v>0</v>
      </c>
      <c r="V37" s="148">
        <f>'2010'!V38</f>
        <v>0</v>
      </c>
      <c r="W37" s="147" t="str">
        <f>'2010'!W38</f>
        <v>14-20</v>
      </c>
      <c r="X37" s="148">
        <f>'2010'!X38</f>
        <v>3</v>
      </c>
      <c r="Y37" s="147">
        <f>'2010'!Y38</f>
        <v>0</v>
      </c>
      <c r="Z37" s="148">
        <f>'2010'!Z38</f>
        <v>0</v>
      </c>
      <c r="AA37" s="147">
        <f>'2010'!AA38</f>
        <v>18</v>
      </c>
      <c r="AB37" s="148">
        <f>'2010'!AB38</f>
        <v>2</v>
      </c>
      <c r="AC37" s="147">
        <f>'2010'!AC38</f>
        <v>0</v>
      </c>
      <c r="AD37" s="148">
        <f>'2010'!AD38</f>
        <v>0</v>
      </c>
      <c r="AE37" s="147">
        <f>'2010'!AE38</f>
        <v>0</v>
      </c>
      <c r="AF37" s="148">
        <f>'2010'!AF38</f>
        <v>0</v>
      </c>
      <c r="AG37" s="147">
        <f>'2010'!AG38</f>
        <v>0</v>
      </c>
      <c r="AH37" s="148">
        <f>'2010'!AH38</f>
        <v>0</v>
      </c>
      <c r="AI37" s="147">
        <f>'2010'!AI38</f>
        <v>0</v>
      </c>
      <c r="AJ37" s="490">
        <f>'2010'!AJ38</f>
        <v>0</v>
      </c>
      <c r="AK37" s="291">
        <f>'2010'!AK38</f>
        <v>17</v>
      </c>
      <c r="AL37" s="452" t="str">
        <f>'2010'!AL38</f>
        <v>11</v>
      </c>
      <c r="AM37" s="291">
        <f>'2010'!AM38</f>
        <v>17</v>
      </c>
      <c r="AN37" s="297" t="str">
        <f>'2010'!AN38</f>
        <v>34-35</v>
      </c>
      <c r="AO37" s="369">
        <f>'2010'!AO38</f>
        <v>11</v>
      </c>
      <c r="AP37" s="450" t="str">
        <f>'2010'!AP38</f>
        <v>25</v>
      </c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</row>
    <row r="38" spans="1:77" ht="30" customHeight="1">
      <c r="A38" s="379"/>
      <c r="B38" s="392" t="str">
        <f>'2010'!B40</f>
        <v>ДИТ</v>
      </c>
      <c r="C38" s="147">
        <f>'2010'!C40</f>
        <v>0</v>
      </c>
      <c r="D38" s="148">
        <f>'2010'!D40</f>
        <v>0</v>
      </c>
      <c r="E38" s="147">
        <f>'2010'!E40</f>
        <v>0</v>
      </c>
      <c r="F38" s="490">
        <f>'2010'!F40</f>
        <v>0</v>
      </c>
      <c r="G38" s="147">
        <f>'2010'!G40</f>
        <v>0</v>
      </c>
      <c r="H38" s="148">
        <f>'2010'!H40</f>
        <v>0</v>
      </c>
      <c r="I38" s="147" t="str">
        <f>'2010'!I40</f>
        <v>14-23</v>
      </c>
      <c r="J38" s="148">
        <f>'2010'!J40</f>
        <v>5</v>
      </c>
      <c r="K38" s="147" t="str">
        <f>'2010'!K40</f>
        <v>18-33</v>
      </c>
      <c r="L38" s="148">
        <f>'2010'!L40</f>
        <v>5</v>
      </c>
      <c r="M38" s="147" t="str">
        <f>'2010'!M40</f>
        <v>28</v>
      </c>
      <c r="N38" s="148">
        <f>'2010'!N40</f>
        <v>1</v>
      </c>
      <c r="O38" s="147">
        <f>'2010'!O40</f>
        <v>0</v>
      </c>
      <c r="P38" s="148">
        <f>'2010'!P40</f>
        <v>0</v>
      </c>
      <c r="Q38" s="147">
        <f>'2010'!Q40</f>
        <v>27</v>
      </c>
      <c r="R38" s="148">
        <f>'2010'!R40</f>
        <v>1</v>
      </c>
      <c r="S38" s="147">
        <f>'2010'!S40</f>
        <v>0</v>
      </c>
      <c r="T38" s="148">
        <f>'2010'!T40</f>
        <v>0</v>
      </c>
      <c r="U38" s="147">
        <f>'2010'!U40</f>
        <v>0</v>
      </c>
      <c r="V38" s="148">
        <f>'2010'!V40</f>
        <v>0</v>
      </c>
      <c r="W38" s="147">
        <f>'2010'!W40</f>
        <v>0</v>
      </c>
      <c r="X38" s="148">
        <f>'2010'!X40</f>
        <v>0</v>
      </c>
      <c r="Y38" s="147">
        <f>'2010'!Y40</f>
        <v>0</v>
      </c>
      <c r="Z38" s="148">
        <f>'2010'!Z40</f>
        <v>0</v>
      </c>
      <c r="AA38" s="147">
        <f>'2010'!AA40</f>
        <v>0</v>
      </c>
      <c r="AB38" s="148">
        <f>'2010'!AB40</f>
        <v>0</v>
      </c>
      <c r="AC38" s="147">
        <f>'2010'!AC40</f>
        <v>0</v>
      </c>
      <c r="AD38" s="148">
        <f>'2010'!AD40</f>
        <v>0</v>
      </c>
      <c r="AE38" s="147">
        <f>'2010'!AE40</f>
        <v>0</v>
      </c>
      <c r="AF38" s="148">
        <f>'2010'!AF40</f>
        <v>0</v>
      </c>
      <c r="AG38" s="147">
        <f>'2010'!AG40</f>
        <v>0</v>
      </c>
      <c r="AH38" s="148">
        <f>'2010'!AH40</f>
        <v>0</v>
      </c>
      <c r="AI38" s="147">
        <f>'2010'!AI40</f>
        <v>0</v>
      </c>
      <c r="AJ38" s="490">
        <f>'2010'!AJ40</f>
        <v>0</v>
      </c>
      <c r="AK38" s="291">
        <f>'2010'!AK40</f>
        <v>12</v>
      </c>
      <c r="AL38" s="452" t="str">
        <f>'2010'!AL40</f>
        <v>12-13</v>
      </c>
      <c r="AM38" s="291">
        <f>'2010'!AM40</f>
        <v>12</v>
      </c>
      <c r="AN38" s="297" t="str">
        <f>'2010'!AN40</f>
        <v>38-39</v>
      </c>
      <c r="AO38" s="369">
        <f>'2010'!AO40</f>
        <v>13</v>
      </c>
      <c r="AP38" s="450" t="str">
        <f>'2010'!AP40</f>
        <v>27</v>
      </c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</row>
    <row r="39" spans="1:77" ht="30" customHeight="1">
      <c r="A39" s="103"/>
      <c r="B39" s="392" t="str">
        <f>'2010'!B41</f>
        <v>ОМЦ</v>
      </c>
      <c r="C39" s="147">
        <f>'2010'!C41</f>
        <v>0</v>
      </c>
      <c r="D39" s="148">
        <f>'2010'!D41</f>
        <v>0</v>
      </c>
      <c r="E39" s="147">
        <f>'2010'!E41</f>
        <v>0</v>
      </c>
      <c r="F39" s="490">
        <f>'2010'!F41</f>
        <v>0</v>
      </c>
      <c r="G39" s="147">
        <f>'2010'!G41</f>
        <v>0</v>
      </c>
      <c r="H39" s="148">
        <f>'2010'!H41</f>
        <v>0</v>
      </c>
      <c r="I39" s="147">
        <f>'2010'!I41</f>
        <v>0</v>
      </c>
      <c r="J39" s="148">
        <f>'2010'!J41</f>
        <v>0</v>
      </c>
      <c r="K39" s="147" t="str">
        <f>'2010'!K41</f>
        <v>18-33</v>
      </c>
      <c r="L39" s="148">
        <f>'2010'!L41</f>
        <v>5</v>
      </c>
      <c r="M39" s="147">
        <f>'2010'!M41</f>
        <v>0</v>
      </c>
      <c r="N39" s="148">
        <f>'2010'!N41</f>
        <v>0</v>
      </c>
      <c r="O39" s="147">
        <f>'2010'!O41</f>
        <v>0</v>
      </c>
      <c r="P39" s="148">
        <f>'2010'!P41</f>
        <v>0</v>
      </c>
      <c r="Q39" s="147">
        <f>'2010'!Q41</f>
        <v>0</v>
      </c>
      <c r="R39" s="148">
        <f>'2010'!R41</f>
        <v>0</v>
      </c>
      <c r="S39" s="147">
        <f>'2010'!S41</f>
        <v>0</v>
      </c>
      <c r="T39" s="148">
        <f>'2010'!T41</f>
        <v>0</v>
      </c>
      <c r="U39" s="147">
        <f>'2010'!U41</f>
        <v>0</v>
      </c>
      <c r="V39" s="148">
        <f>'2010'!V41</f>
        <v>0</v>
      </c>
      <c r="W39" s="147">
        <f>'2010'!W41</f>
        <v>0</v>
      </c>
      <c r="X39" s="148">
        <f>'2010'!X41</f>
        <v>0</v>
      </c>
      <c r="Y39" s="147">
        <f>'2010'!Y41</f>
        <v>0</v>
      </c>
      <c r="Z39" s="148">
        <f>'2010'!Z41</f>
        <v>0</v>
      </c>
      <c r="AA39" s="147">
        <f>'2010'!AA41</f>
        <v>0</v>
      </c>
      <c r="AB39" s="148">
        <f>'2010'!AB41</f>
        <v>0</v>
      </c>
      <c r="AC39" s="147">
        <f>'2010'!AC41</f>
        <v>0</v>
      </c>
      <c r="AD39" s="148">
        <f>'2010'!AD41</f>
        <v>0</v>
      </c>
      <c r="AE39" s="147">
        <f>'2010'!AE41</f>
        <v>0</v>
      </c>
      <c r="AF39" s="148">
        <f>'2010'!AF41</f>
        <v>0</v>
      </c>
      <c r="AG39" s="147">
        <f>'2010'!AG41</f>
        <v>0</v>
      </c>
      <c r="AH39" s="148">
        <f>'2010'!AH41</f>
        <v>0</v>
      </c>
      <c r="AI39" s="147">
        <f>'2010'!AI41</f>
        <v>0</v>
      </c>
      <c r="AJ39" s="490">
        <f>'2010'!AJ41</f>
        <v>0</v>
      </c>
      <c r="AK39" s="291">
        <f>'2010'!AK41</f>
        <v>5</v>
      </c>
      <c r="AL39" s="452" t="str">
        <f>'2010'!AL41</f>
        <v>14</v>
      </c>
      <c r="AM39" s="291">
        <f>'2010'!AM41</f>
        <v>5</v>
      </c>
      <c r="AN39" s="297" t="str">
        <f>'2010'!AN41</f>
        <v>46-47</v>
      </c>
      <c r="AO39" s="369">
        <f>'2010'!AO41</f>
        <v>14</v>
      </c>
      <c r="AP39" s="450" t="str">
        <f>'2010'!AP41</f>
        <v>28</v>
      </c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</row>
    <row r="40" spans="1:42" ht="30" customHeight="1" hidden="1">
      <c r="A40" s="380"/>
      <c r="B40" s="392">
        <f>'2010'!B42</f>
        <v>0</v>
      </c>
      <c r="C40" s="147">
        <f>'2010'!C42</f>
        <v>0</v>
      </c>
      <c r="D40" s="148">
        <f>'2010'!D42</f>
        <v>0</v>
      </c>
      <c r="E40" s="147">
        <f>'2010'!E42</f>
        <v>0</v>
      </c>
      <c r="F40" s="490">
        <f>'2010'!F42</f>
        <v>0</v>
      </c>
      <c r="G40" s="147">
        <f>'2010'!G42</f>
        <v>0</v>
      </c>
      <c r="H40" s="148">
        <f>'2010'!H42</f>
        <v>0</v>
      </c>
      <c r="I40" s="147">
        <f>'2010'!I42</f>
        <v>0</v>
      </c>
      <c r="J40" s="148">
        <f>'2010'!J42</f>
        <v>0</v>
      </c>
      <c r="K40" s="147">
        <f>'2010'!K42</f>
        <v>0</v>
      </c>
      <c r="L40" s="148">
        <f>'2010'!L42</f>
        <v>0</v>
      </c>
      <c r="M40" s="147">
        <f>'2010'!M42</f>
        <v>0</v>
      </c>
      <c r="N40" s="148">
        <f>'2010'!N42</f>
        <v>0</v>
      </c>
      <c r="O40" s="147">
        <f>'2010'!O42</f>
        <v>0</v>
      </c>
      <c r="P40" s="148">
        <f>'2010'!P42</f>
        <v>0</v>
      </c>
      <c r="Q40" s="147">
        <f>'2010'!Q42</f>
        <v>0</v>
      </c>
      <c r="R40" s="148">
        <f>'2010'!R42</f>
        <v>0</v>
      </c>
      <c r="S40" s="147">
        <f>'2010'!S42</f>
        <v>0</v>
      </c>
      <c r="T40" s="148">
        <f>'2010'!T42</f>
        <v>0</v>
      </c>
      <c r="U40" s="147">
        <f>'2010'!U42</f>
        <v>0</v>
      </c>
      <c r="V40" s="148">
        <f>'2010'!V42</f>
        <v>0</v>
      </c>
      <c r="W40" s="147">
        <f>'2010'!W42</f>
        <v>0</v>
      </c>
      <c r="X40" s="148">
        <f>'2010'!X42</f>
        <v>0</v>
      </c>
      <c r="Y40" s="147">
        <f>'2010'!Y42</f>
        <v>0</v>
      </c>
      <c r="Z40" s="148">
        <f>'2010'!Z42</f>
        <v>0</v>
      </c>
      <c r="AA40" s="147">
        <f>'2010'!AA42</f>
        <v>0</v>
      </c>
      <c r="AB40" s="148">
        <f>'2010'!AB42</f>
        <v>0</v>
      </c>
      <c r="AC40" s="147">
        <f>'2010'!AC42</f>
        <v>0</v>
      </c>
      <c r="AD40" s="148">
        <f>'2010'!AD42</f>
        <v>0</v>
      </c>
      <c r="AE40" s="147">
        <f>'2010'!AE42</f>
        <v>0</v>
      </c>
      <c r="AF40" s="148">
        <f>'2010'!AF42</f>
        <v>0</v>
      </c>
      <c r="AG40" s="147">
        <f>'2010'!AG42</f>
        <v>0</v>
      </c>
      <c r="AH40" s="148">
        <f>'2010'!AH42</f>
        <v>0</v>
      </c>
      <c r="AI40" s="147">
        <f>'2010'!AI42</f>
        <v>0</v>
      </c>
      <c r="AJ40" s="148">
        <f>'2010'!AJ42</f>
        <v>0</v>
      </c>
      <c r="AK40" s="292">
        <f>'2010'!AK42</f>
        <v>0</v>
      </c>
      <c r="AL40" s="453" t="str">
        <f>'2010'!AL42</f>
        <v>14</v>
      </c>
      <c r="AM40" s="292">
        <f>'2010'!AM42</f>
        <v>0</v>
      </c>
      <c r="AN40" s="453">
        <f>'2010'!AN42</f>
        <v>0</v>
      </c>
      <c r="AO40" s="369">
        <f>'2010'!AO42</f>
        <v>14</v>
      </c>
      <c r="AP40" s="450" t="str">
        <f>'2010'!AP42</f>
        <v>28</v>
      </c>
    </row>
    <row r="41" spans="1:77" ht="30" customHeight="1">
      <c r="A41" s="103"/>
      <c r="B41" s="162" t="s">
        <v>69</v>
      </c>
      <c r="C41" s="169"/>
      <c r="D41" s="169"/>
      <c r="E41" s="169"/>
      <c r="F41" s="252"/>
      <c r="G41" s="169"/>
      <c r="H41" s="169"/>
      <c r="I41" s="169"/>
      <c r="J41" s="169"/>
      <c r="K41" s="169"/>
      <c r="L41" s="169"/>
      <c r="M41" s="169"/>
      <c r="N41" s="169"/>
      <c r="O41" s="169"/>
      <c r="P41" s="169"/>
      <c r="Q41" s="169"/>
      <c r="R41" s="169"/>
      <c r="S41" s="169"/>
      <c r="T41" s="169"/>
      <c r="U41" s="169"/>
      <c r="V41" s="169"/>
      <c r="W41" s="169"/>
      <c r="X41" s="169"/>
      <c r="Y41" s="169"/>
      <c r="Z41" s="169"/>
      <c r="AA41" s="169"/>
      <c r="AB41" s="169"/>
      <c r="AC41" s="169"/>
      <c r="AD41" s="169"/>
      <c r="AE41" s="169"/>
      <c r="AF41" s="169"/>
      <c r="AG41" s="169"/>
      <c r="AH41" s="169"/>
      <c r="AI41" s="169"/>
      <c r="AJ41" s="169"/>
      <c r="AK41" s="229"/>
      <c r="AL41" s="228"/>
      <c r="AM41" s="229"/>
      <c r="AN41" s="230"/>
      <c r="AO41" s="229"/>
      <c r="AP41" s="36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</row>
    <row r="42" spans="1:77" ht="30" customHeight="1">
      <c r="A42" s="329"/>
      <c r="B42" s="448" t="str">
        <f>'2010'!B45</f>
        <v>ЦЭлС</v>
      </c>
      <c r="C42" s="333">
        <f>'2010'!C45</f>
        <v>8</v>
      </c>
      <c r="D42" s="334">
        <f>'2010'!D45</f>
        <v>12</v>
      </c>
      <c r="E42" s="333" t="str">
        <f>'2010'!E45</f>
        <v>5-8</v>
      </c>
      <c r="F42" s="492">
        <f>'2010'!F45</f>
        <v>13.5</v>
      </c>
      <c r="G42" s="333" t="str">
        <f>'2010'!G45</f>
        <v>19-26</v>
      </c>
      <c r="H42" s="334">
        <f>'2010'!H45</f>
        <v>1</v>
      </c>
      <c r="I42" s="333" t="str">
        <f>'2010'!I45</f>
        <v>9-13</v>
      </c>
      <c r="J42" s="334">
        <f>'2010'!J45</f>
        <v>9</v>
      </c>
      <c r="K42" s="333" t="str">
        <f>'2010'!K45</f>
        <v>9-17</v>
      </c>
      <c r="L42" s="334">
        <f>'2010'!L45</f>
        <v>8</v>
      </c>
      <c r="M42" s="333" t="str">
        <f>'2010'!M45</f>
        <v>26</v>
      </c>
      <c r="N42" s="334">
        <f>'2010'!N45</f>
        <v>1</v>
      </c>
      <c r="O42" s="333">
        <f>'2010'!O45</f>
        <v>13</v>
      </c>
      <c r="P42" s="334">
        <f>'2010'!P45</f>
        <v>7</v>
      </c>
      <c r="Q42" s="333">
        <f>'2010'!Q45</f>
        <v>13</v>
      </c>
      <c r="R42" s="334">
        <f>'2010'!R45</f>
        <v>7</v>
      </c>
      <c r="S42" s="333" t="str">
        <f>'2010'!S45</f>
        <v>22</v>
      </c>
      <c r="T42" s="334">
        <f>'2010'!T45</f>
        <v>1</v>
      </c>
      <c r="U42" s="333">
        <f>'2010'!U45</f>
        <v>3</v>
      </c>
      <c r="V42" s="334">
        <f>'2010'!V45</f>
        <v>17</v>
      </c>
      <c r="W42" s="333" t="str">
        <f>'2010'!W45</f>
        <v>6-13</v>
      </c>
      <c r="X42" s="334">
        <f>'2010'!X45</f>
        <v>10.5</v>
      </c>
      <c r="Y42" s="333">
        <f>'2010'!Y45</f>
        <v>0</v>
      </c>
      <c r="Z42" s="334">
        <f>'2010'!Z45</f>
        <v>0</v>
      </c>
      <c r="AA42" s="333">
        <f>'2010'!AA45</f>
        <v>9</v>
      </c>
      <c r="AB42" s="334">
        <f>'2010'!AB45</f>
        <v>11</v>
      </c>
      <c r="AC42" s="333">
        <f>'2010'!AC45</f>
        <v>2</v>
      </c>
      <c r="AD42" s="334">
        <f>'2010'!AD45</f>
        <v>18</v>
      </c>
      <c r="AE42" s="333" t="str">
        <f>'2010'!AE45</f>
        <v>11</v>
      </c>
      <c r="AF42" s="334">
        <f>'2010'!AF45</f>
        <v>9</v>
      </c>
      <c r="AG42" s="333">
        <f>'2010'!AG45</f>
        <v>9</v>
      </c>
      <c r="AH42" s="334">
        <f>'2010'!AH45</f>
        <v>11</v>
      </c>
      <c r="AI42" s="333" t="str">
        <f>'2010'!AI45</f>
        <v>11-18</v>
      </c>
      <c r="AJ42" s="492">
        <f>'2010'!AJ45</f>
        <v>5.5</v>
      </c>
      <c r="AK42" s="495">
        <f>'2010'!AK45</f>
        <v>141.5</v>
      </c>
      <c r="AL42" s="496" t="str">
        <f>'2010'!AL45</f>
        <v>1</v>
      </c>
      <c r="AM42" s="495">
        <f>'2010'!AM45</f>
        <v>141.5</v>
      </c>
      <c r="AN42" s="496" t="str">
        <f>'2010'!AN45</f>
        <v>6</v>
      </c>
      <c r="AO42" s="390">
        <f>'2010'!AO45</f>
        <v>1</v>
      </c>
      <c r="AP42" s="450" t="str">
        <f>'2010'!AP45</f>
        <v>29</v>
      </c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</row>
    <row r="43" spans="1:77" ht="27.75">
      <c r="A43" s="373"/>
      <c r="B43" s="513" t="str">
        <f>'2010'!B46</f>
        <v>Дирекция по энергетике</v>
      </c>
      <c r="C43" s="514">
        <f>'2010'!C46</f>
        <v>0</v>
      </c>
      <c r="D43" s="515">
        <f>'2010'!D46</f>
        <v>0</v>
      </c>
      <c r="E43" s="514" t="str">
        <f>'2010'!E46</f>
        <v>5-8</v>
      </c>
      <c r="F43" s="516">
        <f>'2010'!F46</f>
        <v>13.5</v>
      </c>
      <c r="G43" s="514">
        <f>'2010'!G46</f>
        <v>9</v>
      </c>
      <c r="H43" s="515">
        <f>'2010'!H46</f>
        <v>11</v>
      </c>
      <c r="I43" s="514" t="str">
        <f>'2010'!I46</f>
        <v>14-23</v>
      </c>
      <c r="J43" s="515">
        <f>'2010'!J46</f>
        <v>5</v>
      </c>
      <c r="K43" s="514" t="str">
        <f>'2010'!K46</f>
        <v>18-33</v>
      </c>
      <c r="L43" s="515">
        <f>'2010'!L46</f>
        <v>5</v>
      </c>
      <c r="M43" s="514" t="str">
        <f>'2010'!M46</f>
        <v>11</v>
      </c>
      <c r="N43" s="515">
        <f>'2010'!N46</f>
        <v>9</v>
      </c>
      <c r="O43" s="514">
        <f>'2010'!O46</f>
        <v>19</v>
      </c>
      <c r="P43" s="515">
        <f>'2010'!P46</f>
        <v>1</v>
      </c>
      <c r="Q43" s="514">
        <f>'2010'!Q46</f>
        <v>1</v>
      </c>
      <c r="R43" s="515">
        <f>'2010'!R46</f>
        <v>20</v>
      </c>
      <c r="S43" s="514" t="str">
        <f>'2010'!S46</f>
        <v>17-21</v>
      </c>
      <c r="T43" s="515">
        <f>'2010'!T46</f>
        <v>2</v>
      </c>
      <c r="U43" s="514">
        <f>'2010'!U46</f>
        <v>14</v>
      </c>
      <c r="V43" s="515">
        <f>'2010'!V46</f>
        <v>6</v>
      </c>
      <c r="W43" s="514" t="str">
        <f>'2010'!W46</f>
        <v>14-20</v>
      </c>
      <c r="X43" s="515">
        <f>'2010'!X46</f>
        <v>3</v>
      </c>
      <c r="Y43" s="514">
        <f>'2010'!Y46</f>
        <v>0</v>
      </c>
      <c r="Z43" s="515">
        <f>'2010'!Z46</f>
        <v>0</v>
      </c>
      <c r="AA43" s="514">
        <f>'2010'!AA46</f>
        <v>17</v>
      </c>
      <c r="AB43" s="515">
        <f>'2010'!AB46</f>
        <v>3</v>
      </c>
      <c r="AC43" s="514">
        <f>'2010'!AC46</f>
        <v>14</v>
      </c>
      <c r="AD43" s="515">
        <f>'2010'!AD46</f>
        <v>6</v>
      </c>
      <c r="AE43" s="514" t="str">
        <f>'2010'!AE46</f>
        <v>1</v>
      </c>
      <c r="AF43" s="515">
        <f>'2010'!AF46</f>
        <v>20</v>
      </c>
      <c r="AG43" s="514">
        <f>'2010'!AG46</f>
        <v>13</v>
      </c>
      <c r="AH43" s="515">
        <f>'2010'!AH46</f>
        <v>7</v>
      </c>
      <c r="AI43" s="514" t="str">
        <f>'2010'!AI46</f>
        <v>4</v>
      </c>
      <c r="AJ43" s="516">
        <f>'2010'!AJ46</f>
        <v>16</v>
      </c>
      <c r="AK43" s="517">
        <f>'2010'!AK46</f>
        <v>127.5</v>
      </c>
      <c r="AL43" s="518" t="str">
        <f>'2010'!AL46</f>
        <v>2</v>
      </c>
      <c r="AM43" s="517">
        <f>'2010'!AM46</f>
        <v>127.5</v>
      </c>
      <c r="AN43" s="518" t="str">
        <f>'2010'!AN46</f>
        <v>11</v>
      </c>
      <c r="AO43" s="519">
        <f>'2010'!AO46</f>
        <v>2</v>
      </c>
      <c r="AP43" s="520" t="str">
        <f>'2010'!AP46</f>
        <v>30</v>
      </c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</row>
    <row r="44" spans="1:77" ht="27.75">
      <c r="A44" s="506"/>
      <c r="B44" s="460" t="str">
        <f>'2010'!B47</f>
        <v>Инженерный центр</v>
      </c>
      <c r="C44" s="333">
        <f>'2010'!C47</f>
        <v>7</v>
      </c>
      <c r="D44" s="334">
        <f>'2010'!D47</f>
        <v>13</v>
      </c>
      <c r="E44" s="333">
        <f>'2010'!E47</f>
        <v>0</v>
      </c>
      <c r="F44" s="492">
        <f>'2010'!F47</f>
        <v>0</v>
      </c>
      <c r="G44" s="333">
        <f>'2010'!G47</f>
        <v>5</v>
      </c>
      <c r="H44" s="334">
        <f>'2010'!H47</f>
        <v>15</v>
      </c>
      <c r="I44" s="333" t="str">
        <f>'2010'!I47</f>
        <v>14-23</v>
      </c>
      <c r="J44" s="334">
        <f>'2010'!J47</f>
        <v>5</v>
      </c>
      <c r="K44" s="333" t="str">
        <f>'2010'!K47</f>
        <v>9-17</v>
      </c>
      <c r="L44" s="334">
        <f>'2010'!L47</f>
        <v>8</v>
      </c>
      <c r="M44" s="333">
        <f>'2010'!M47</f>
        <v>18</v>
      </c>
      <c r="N44" s="334">
        <f>'2010'!N47</f>
        <v>2</v>
      </c>
      <c r="O44" s="333">
        <f>'2010'!O47</f>
        <v>15</v>
      </c>
      <c r="P44" s="334">
        <f>'2010'!P47</f>
        <v>5</v>
      </c>
      <c r="Q44" s="333">
        <f>'2010'!Q47</f>
        <v>4</v>
      </c>
      <c r="R44" s="334">
        <f>'2010'!R47</f>
        <v>16</v>
      </c>
      <c r="S44" s="333" t="str">
        <f>'2010'!S47</f>
        <v>12-14</v>
      </c>
      <c r="T44" s="334">
        <f>'2010'!T47</f>
        <v>7</v>
      </c>
      <c r="U44" s="333">
        <f>'2010'!U47</f>
        <v>12</v>
      </c>
      <c r="V44" s="334">
        <f>'2010'!V47</f>
        <v>8</v>
      </c>
      <c r="W44" s="333" t="str">
        <f>'2010'!W47</f>
        <v>14-20</v>
      </c>
      <c r="X44" s="334">
        <f>'2010'!X47</f>
        <v>3</v>
      </c>
      <c r="Y44" s="333">
        <f>'2010'!Y47</f>
        <v>0</v>
      </c>
      <c r="Z44" s="334">
        <f>'2010'!Z47</f>
        <v>0</v>
      </c>
      <c r="AA44" s="333">
        <f>'2010'!AA47</f>
        <v>11</v>
      </c>
      <c r="AB44" s="334">
        <f>'2010'!AB47</f>
        <v>9</v>
      </c>
      <c r="AC44" s="333">
        <f>'2010'!AC47</f>
        <v>11</v>
      </c>
      <c r="AD44" s="334">
        <f>'2010'!AD47</f>
        <v>9</v>
      </c>
      <c r="AE44" s="333" t="str">
        <f>'2010'!AE47</f>
        <v>23</v>
      </c>
      <c r="AF44" s="334">
        <f>'2010'!AF47</f>
        <v>1</v>
      </c>
      <c r="AG44" s="333">
        <f>'2010'!AG47</f>
        <v>4</v>
      </c>
      <c r="AH44" s="334">
        <f>'2010'!AH47</f>
        <v>16</v>
      </c>
      <c r="AI44" s="333" t="str">
        <f>'2010'!AI47</f>
        <v>22-26</v>
      </c>
      <c r="AJ44" s="492">
        <f>'2010'!AJ47</f>
        <v>1</v>
      </c>
      <c r="AK44" s="458">
        <f>'2010'!AK47</f>
        <v>118</v>
      </c>
      <c r="AL44" s="459" t="str">
        <f>'2010'!AL47</f>
        <v>3</v>
      </c>
      <c r="AM44" s="458">
        <f>'2010'!AM47</f>
        <v>118</v>
      </c>
      <c r="AN44" s="459" t="str">
        <f>'2010'!AN47</f>
        <v>12</v>
      </c>
      <c r="AO44" s="390">
        <f>'2010'!AO47</f>
        <v>3</v>
      </c>
      <c r="AP44" s="450" t="str">
        <f>'2010'!AP47</f>
        <v>31</v>
      </c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</row>
    <row r="45" spans="1:77" ht="45">
      <c r="A45" s="329"/>
      <c r="B45" s="460" t="str">
        <f>'2010'!B48</f>
        <v>Управление профессионального развития персонала</v>
      </c>
      <c r="C45" s="333">
        <f>'2010'!C48</f>
        <v>12</v>
      </c>
      <c r="D45" s="334">
        <f>'2010'!D48</f>
        <v>8</v>
      </c>
      <c r="E45" s="333" t="str">
        <f>'2010'!E48</f>
        <v>11-22</v>
      </c>
      <c r="F45" s="492">
        <f>'2010'!F48</f>
        <v>5</v>
      </c>
      <c r="G45" s="333">
        <f>'2010'!G48</f>
        <v>11</v>
      </c>
      <c r="H45" s="334">
        <f>'2010'!H48</f>
        <v>9</v>
      </c>
      <c r="I45" s="333" t="str">
        <f>'2010'!I48</f>
        <v>14-23</v>
      </c>
      <c r="J45" s="334">
        <f>'2010'!J48</f>
        <v>5</v>
      </c>
      <c r="K45" s="333" t="str">
        <f>'2010'!K48</f>
        <v>18-33</v>
      </c>
      <c r="L45" s="334">
        <f>'2010'!L48</f>
        <v>5</v>
      </c>
      <c r="M45" s="333">
        <f>'2010'!M48</f>
        <v>22</v>
      </c>
      <c r="N45" s="334">
        <f>'2010'!N48</f>
        <v>1</v>
      </c>
      <c r="O45" s="333" t="str">
        <f>'2010'!O48</f>
        <v>21</v>
      </c>
      <c r="P45" s="334">
        <f>'2010'!P48</f>
        <v>1</v>
      </c>
      <c r="Q45" s="333" t="str">
        <f>'2010'!Q48</f>
        <v>8</v>
      </c>
      <c r="R45" s="334">
        <f>'2010'!R48</f>
        <v>12</v>
      </c>
      <c r="S45" s="333" t="str">
        <f>'2010'!S48</f>
        <v>7-8</v>
      </c>
      <c r="T45" s="334">
        <f>'2010'!T48</f>
        <v>12.5</v>
      </c>
      <c r="U45" s="333">
        <f>'2010'!U48</f>
        <v>19</v>
      </c>
      <c r="V45" s="334">
        <f>'2010'!V48</f>
        <v>1</v>
      </c>
      <c r="W45" s="333">
        <f>'2010'!W48</f>
        <v>0</v>
      </c>
      <c r="X45" s="334">
        <f>'2010'!X48</f>
        <v>0</v>
      </c>
      <c r="Y45" s="333">
        <f>'2010'!Y48</f>
        <v>0</v>
      </c>
      <c r="Z45" s="334">
        <f>'2010'!Z48</f>
        <v>0</v>
      </c>
      <c r="AA45" s="333">
        <f>'2010'!AA48</f>
        <v>14</v>
      </c>
      <c r="AB45" s="334">
        <f>'2010'!AB48</f>
        <v>6</v>
      </c>
      <c r="AC45" s="333">
        <f>'2010'!AC48</f>
        <v>16</v>
      </c>
      <c r="AD45" s="334">
        <f>'2010'!AD48</f>
        <v>4</v>
      </c>
      <c r="AE45" s="333" t="str">
        <f>'2010'!AE48</f>
        <v>14</v>
      </c>
      <c r="AF45" s="334">
        <f>'2010'!AF48</f>
        <v>6</v>
      </c>
      <c r="AG45" s="333">
        <f>'2010'!AG48</f>
        <v>7</v>
      </c>
      <c r="AH45" s="334">
        <f>'2010'!AH48</f>
        <v>13</v>
      </c>
      <c r="AI45" s="333" t="str">
        <f>'2010'!AI48</f>
        <v>19-21</v>
      </c>
      <c r="AJ45" s="492">
        <f>'2010'!AJ48</f>
        <v>1.5</v>
      </c>
      <c r="AK45" s="458">
        <f>'2010'!AK48</f>
        <v>90</v>
      </c>
      <c r="AL45" s="459" t="str">
        <f>'2010'!AL48</f>
        <v>4</v>
      </c>
      <c r="AM45" s="458">
        <f>'2010'!AM48</f>
        <v>90</v>
      </c>
      <c r="AN45" s="459" t="str">
        <f>'2010'!AN48</f>
        <v>19</v>
      </c>
      <c r="AO45" s="390">
        <f>'2010'!AO48</f>
        <v>4</v>
      </c>
      <c r="AP45" s="450" t="str">
        <f>'2010'!AP48</f>
        <v>32</v>
      </c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</row>
    <row r="46" spans="1:77" ht="27.75">
      <c r="A46" s="329"/>
      <c r="B46" s="460" t="str">
        <f>'2010'!B49</f>
        <v>ПКУ</v>
      </c>
      <c r="C46" s="333">
        <f>'2010'!C49</f>
        <v>17</v>
      </c>
      <c r="D46" s="334">
        <f>'2010'!D49</f>
        <v>3</v>
      </c>
      <c r="E46" s="333" t="str">
        <f>'2010'!E49</f>
        <v>4</v>
      </c>
      <c r="F46" s="492">
        <f>'2010'!F49</f>
        <v>16</v>
      </c>
      <c r="G46" s="333" t="str">
        <f>'2010'!G49</f>
        <v>19-26</v>
      </c>
      <c r="H46" s="334">
        <f>'2010'!H49</f>
        <v>1</v>
      </c>
      <c r="I46" s="333" t="str">
        <f>'2010'!I49</f>
        <v>9-13</v>
      </c>
      <c r="J46" s="334">
        <f>'2010'!J49</f>
        <v>9</v>
      </c>
      <c r="K46" s="333" t="str">
        <f>'2010'!K49</f>
        <v>18-33</v>
      </c>
      <c r="L46" s="334">
        <f>'2010'!L49</f>
        <v>5</v>
      </c>
      <c r="M46" s="333">
        <f>'2010'!M49</f>
        <v>3</v>
      </c>
      <c r="N46" s="334">
        <f>'2010'!N49</f>
        <v>17</v>
      </c>
      <c r="O46" s="333">
        <f>'2010'!O49</f>
        <v>16</v>
      </c>
      <c r="P46" s="334">
        <f>'2010'!P49</f>
        <v>4</v>
      </c>
      <c r="Q46" s="333">
        <f>'2010'!Q49</f>
        <v>17</v>
      </c>
      <c r="R46" s="334">
        <f>'2010'!R49</f>
        <v>3</v>
      </c>
      <c r="S46" s="333">
        <f>'2010'!S49</f>
        <v>0</v>
      </c>
      <c r="T46" s="334">
        <f>'2010'!T49</f>
        <v>0</v>
      </c>
      <c r="U46" s="333">
        <f>'2010'!U49</f>
        <v>0</v>
      </c>
      <c r="V46" s="334">
        <f>'2010'!V49</f>
        <v>0</v>
      </c>
      <c r="W46" s="333">
        <f>'2010'!W49</f>
        <v>0</v>
      </c>
      <c r="X46" s="334">
        <f>'2010'!X49</f>
        <v>0</v>
      </c>
      <c r="Y46" s="333">
        <f>'2010'!Y49</f>
        <v>0</v>
      </c>
      <c r="Z46" s="334">
        <f>'2010'!Z49</f>
        <v>0</v>
      </c>
      <c r="AA46" s="333">
        <f>'2010'!AA49</f>
        <v>0</v>
      </c>
      <c r="AB46" s="334">
        <f>'2010'!AB49</f>
        <v>0</v>
      </c>
      <c r="AC46" s="333">
        <f>'2010'!AC49</f>
        <v>0</v>
      </c>
      <c r="AD46" s="334">
        <f>'2010'!AD49</f>
        <v>0</v>
      </c>
      <c r="AE46" s="333">
        <f>'2010'!AE49</f>
        <v>0</v>
      </c>
      <c r="AF46" s="334">
        <f>'2010'!AF49</f>
        <v>0</v>
      </c>
      <c r="AG46" s="333">
        <f>'2010'!AG49</f>
        <v>0</v>
      </c>
      <c r="AH46" s="334">
        <f>'2010'!AH49</f>
        <v>0</v>
      </c>
      <c r="AI46" s="333" t="str">
        <f>'2010'!AI49</f>
        <v>9-10</v>
      </c>
      <c r="AJ46" s="492">
        <f>'2010'!AJ49</f>
        <v>10.5</v>
      </c>
      <c r="AK46" s="458">
        <f>'2010'!AK49</f>
        <v>68.5</v>
      </c>
      <c r="AL46" s="459" t="str">
        <f>'2010'!AL49</f>
        <v>5</v>
      </c>
      <c r="AM46" s="458">
        <f>'2010'!AM49</f>
        <v>68.5</v>
      </c>
      <c r="AN46" s="459" t="str">
        <f>'2010'!AN49</f>
        <v>20</v>
      </c>
      <c r="AO46" s="390">
        <f>'2010'!AO49</f>
        <v>5</v>
      </c>
      <c r="AP46" s="450" t="str">
        <f>'2010'!AP49</f>
        <v>33</v>
      </c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</row>
    <row r="47" spans="1:77" ht="27.75">
      <c r="A47" s="329"/>
      <c r="B47" s="460" t="str">
        <f>'2010'!B50</f>
        <v>Управление промышленной экологии</v>
      </c>
      <c r="C47" s="333">
        <f>'2010'!C50</f>
        <v>0</v>
      </c>
      <c r="D47" s="334">
        <f>'2010'!D50</f>
        <v>0</v>
      </c>
      <c r="E47" s="333">
        <f>'2010'!E50</f>
        <v>0</v>
      </c>
      <c r="F47" s="492">
        <f>'2010'!F50</f>
        <v>0</v>
      </c>
      <c r="G47" s="333">
        <f>'2010'!G50</f>
        <v>0</v>
      </c>
      <c r="H47" s="334">
        <f>'2010'!H50</f>
        <v>0</v>
      </c>
      <c r="I47" s="333">
        <f>'2010'!I50</f>
        <v>0</v>
      </c>
      <c r="J47" s="334">
        <f>'2010'!J50</f>
        <v>0</v>
      </c>
      <c r="K47" s="333">
        <f>'2010'!K50</f>
        <v>0</v>
      </c>
      <c r="L47" s="334">
        <f>'2010'!L50</f>
        <v>0</v>
      </c>
      <c r="M47" s="333">
        <f>'2010'!M50</f>
        <v>0</v>
      </c>
      <c r="N47" s="334">
        <f>'2010'!N50</f>
        <v>0</v>
      </c>
      <c r="O47" s="333">
        <f>'2010'!O50</f>
        <v>8</v>
      </c>
      <c r="P47" s="334">
        <f>'2010'!P50</f>
        <v>12</v>
      </c>
      <c r="Q47" s="333">
        <f>'2010'!Q50</f>
        <v>0</v>
      </c>
      <c r="R47" s="334">
        <f>'2010'!R50</f>
        <v>0</v>
      </c>
      <c r="S47" s="333">
        <f>'2010'!S50</f>
        <v>0</v>
      </c>
      <c r="T47" s="334">
        <f>'2010'!T50</f>
        <v>0</v>
      </c>
      <c r="U47" s="333" t="str">
        <f>'2010'!U50</f>
        <v>22</v>
      </c>
      <c r="V47" s="334">
        <f>'2010'!V50</f>
        <v>1</v>
      </c>
      <c r="W47" s="333">
        <f>'2010'!W50</f>
        <v>0</v>
      </c>
      <c r="X47" s="334">
        <f>'2010'!X50</f>
        <v>0</v>
      </c>
      <c r="Y47" s="333">
        <f>'2010'!Y50</f>
        <v>0</v>
      </c>
      <c r="Z47" s="334">
        <f>'2010'!Z50</f>
        <v>0</v>
      </c>
      <c r="AA47" s="333">
        <f>'2010'!AA50</f>
        <v>0</v>
      </c>
      <c r="AB47" s="334">
        <f>'2010'!AB50</f>
        <v>0</v>
      </c>
      <c r="AC47" s="333">
        <f>'2010'!AC50</f>
        <v>15</v>
      </c>
      <c r="AD47" s="334">
        <f>'2010'!AD50</f>
        <v>5</v>
      </c>
      <c r="AE47" s="333" t="str">
        <f>'2010'!AE50</f>
        <v>4</v>
      </c>
      <c r="AF47" s="334">
        <f>'2010'!AF50</f>
        <v>16</v>
      </c>
      <c r="AG47" s="333">
        <f>'2010'!AG50</f>
        <v>0</v>
      </c>
      <c r="AH47" s="334">
        <f>'2010'!AH50</f>
        <v>0</v>
      </c>
      <c r="AI47" s="333" t="str">
        <f>'2010'!AI50</f>
        <v>11-18</v>
      </c>
      <c r="AJ47" s="492">
        <f>'2010'!AJ50</f>
        <v>5.5</v>
      </c>
      <c r="AK47" s="458">
        <f>'2010'!AK50</f>
        <v>39.5</v>
      </c>
      <c r="AL47" s="459" t="str">
        <f>'2010'!AL50</f>
        <v>6</v>
      </c>
      <c r="AM47" s="458">
        <f>'2010'!AM50</f>
        <v>39.5</v>
      </c>
      <c r="AN47" s="459" t="str">
        <f>'2010'!AN50</f>
        <v>24</v>
      </c>
      <c r="AO47" s="390">
        <f>'2010'!AO50</f>
        <v>6</v>
      </c>
      <c r="AP47" s="450" t="str">
        <f>'2010'!AP50</f>
        <v>34</v>
      </c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</row>
    <row r="48" spans="1:77" ht="27.75">
      <c r="A48" s="329"/>
      <c r="B48" s="460" t="str">
        <f>'2010'!B51</f>
        <v>Металлобаза</v>
      </c>
      <c r="C48" s="333">
        <f>'2010'!C51</f>
        <v>20</v>
      </c>
      <c r="D48" s="334">
        <f>'2010'!D51</f>
        <v>1</v>
      </c>
      <c r="E48" s="333" t="str">
        <f>'2010'!E51</f>
        <v>11-22</v>
      </c>
      <c r="F48" s="492">
        <f>'2010'!F51</f>
        <v>5</v>
      </c>
      <c r="G48" s="333">
        <f>'2010'!G51</f>
        <v>18</v>
      </c>
      <c r="H48" s="334">
        <f>'2010'!H51</f>
        <v>2</v>
      </c>
      <c r="I48" s="333" t="str">
        <f>'2010'!I51</f>
        <v>9-13</v>
      </c>
      <c r="J48" s="334">
        <f>'2010'!J51</f>
        <v>9</v>
      </c>
      <c r="K48" s="333" t="str">
        <f>'2010'!K51</f>
        <v>9-17</v>
      </c>
      <c r="L48" s="334">
        <f>'2010'!L51</f>
        <v>8</v>
      </c>
      <c r="M48" s="333" t="str">
        <f>'2010'!M51</f>
        <v>16</v>
      </c>
      <c r="N48" s="334">
        <f>'2010'!N51</f>
        <v>4</v>
      </c>
      <c r="O48" s="333">
        <f>'2010'!O51</f>
        <v>23</v>
      </c>
      <c r="P48" s="334">
        <f>'2010'!P51</f>
        <v>1</v>
      </c>
      <c r="Q48" s="333">
        <f>'2010'!Q51</f>
        <v>29</v>
      </c>
      <c r="R48" s="334">
        <f>'2010'!R51</f>
        <v>1</v>
      </c>
      <c r="S48" s="333">
        <f>'2010'!S51</f>
        <v>0</v>
      </c>
      <c r="T48" s="334">
        <f>'2010'!T51</f>
        <v>0</v>
      </c>
      <c r="U48" s="333">
        <f>'2010'!U51</f>
        <v>0</v>
      </c>
      <c r="V48" s="334">
        <f>'2010'!V51</f>
        <v>0</v>
      </c>
      <c r="W48" s="333">
        <f>'2010'!W51</f>
        <v>0</v>
      </c>
      <c r="X48" s="334">
        <f>'2010'!X51</f>
        <v>0</v>
      </c>
      <c r="Y48" s="333">
        <f>'2010'!Y51</f>
        <v>0</v>
      </c>
      <c r="Z48" s="334">
        <f>'2010'!Z51</f>
        <v>0</v>
      </c>
      <c r="AA48" s="333">
        <f>'2010'!AA51</f>
        <v>0</v>
      </c>
      <c r="AB48" s="334">
        <f>'2010'!AB51</f>
        <v>0</v>
      </c>
      <c r="AC48" s="333">
        <f>'2010'!AC51</f>
        <v>0</v>
      </c>
      <c r="AD48" s="334">
        <f>'2010'!AD51</f>
        <v>0</v>
      </c>
      <c r="AE48" s="333">
        <f>'2010'!AE51</f>
        <v>0</v>
      </c>
      <c r="AF48" s="334">
        <f>'2010'!AF51</f>
        <v>0</v>
      </c>
      <c r="AG48" s="333">
        <f>'2010'!AG51</f>
        <v>0</v>
      </c>
      <c r="AH48" s="334">
        <f>'2010'!AH51</f>
        <v>0</v>
      </c>
      <c r="AI48" s="333" t="str">
        <f>'2010'!AI51</f>
        <v>11-18</v>
      </c>
      <c r="AJ48" s="492">
        <f>'2010'!AJ51</f>
        <v>5.5</v>
      </c>
      <c r="AK48" s="458">
        <f>'2010'!AK51</f>
        <v>36.5</v>
      </c>
      <c r="AL48" s="459" t="str">
        <f>'2010'!AL51</f>
        <v>7</v>
      </c>
      <c r="AM48" s="458">
        <f>'2010'!AM51</f>
        <v>36.5</v>
      </c>
      <c r="AN48" s="459" t="str">
        <f>'2010'!AN51</f>
        <v>26</v>
      </c>
      <c r="AO48" s="390">
        <f>'2010'!AO51</f>
        <v>7</v>
      </c>
      <c r="AP48" s="450" t="str">
        <f>'2010'!AP51</f>
        <v>35</v>
      </c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</row>
    <row r="49" spans="1:77" ht="27.75">
      <c r="A49" s="329"/>
      <c r="B49" s="513" t="str">
        <f>'2010'!B52</f>
        <v>Центр энергосбережения</v>
      </c>
      <c r="C49" s="514">
        <f>'2010'!C52</f>
        <v>0</v>
      </c>
      <c r="D49" s="515">
        <f>'2010'!D52</f>
        <v>0</v>
      </c>
      <c r="E49" s="514">
        <f>'2010'!E52</f>
        <v>0</v>
      </c>
      <c r="F49" s="516">
        <f>'2010'!F52</f>
        <v>0</v>
      </c>
      <c r="G49" s="514">
        <f>'2010'!G52</f>
        <v>0</v>
      </c>
      <c r="H49" s="515">
        <f>'2010'!H52</f>
        <v>0</v>
      </c>
      <c r="I49" s="514">
        <f>'2010'!I52</f>
        <v>0</v>
      </c>
      <c r="J49" s="515">
        <f>'2010'!J52</f>
        <v>0</v>
      </c>
      <c r="K49" s="514">
        <f>'2010'!K52</f>
        <v>0</v>
      </c>
      <c r="L49" s="515">
        <f>'2010'!L52</f>
        <v>0</v>
      </c>
      <c r="M49" s="514">
        <f>'2010'!M52</f>
        <v>10</v>
      </c>
      <c r="N49" s="515">
        <f>'2010'!N52</f>
        <v>10</v>
      </c>
      <c r="O49" s="514">
        <f>'2010'!O52</f>
        <v>0</v>
      </c>
      <c r="P49" s="515">
        <f>'2010'!P52</f>
        <v>0</v>
      </c>
      <c r="Q49" s="514">
        <f>'2010'!Q52</f>
        <v>20</v>
      </c>
      <c r="R49" s="515">
        <f>'2010'!R52</f>
        <v>1</v>
      </c>
      <c r="S49" s="514" t="str">
        <f>'2010'!S52</f>
        <v>12-14</v>
      </c>
      <c r="T49" s="515">
        <f>'2010'!T52</f>
        <v>7</v>
      </c>
      <c r="U49" s="514">
        <f>'2010'!U52</f>
        <v>0</v>
      </c>
      <c r="V49" s="515">
        <f>'2010'!V52</f>
        <v>0</v>
      </c>
      <c r="W49" s="514">
        <f>'2010'!W52</f>
        <v>0</v>
      </c>
      <c r="X49" s="515">
        <f>'2010'!X52</f>
        <v>0</v>
      </c>
      <c r="Y49" s="514">
        <f>'2010'!Y52</f>
        <v>0</v>
      </c>
      <c r="Z49" s="515">
        <f>'2010'!Z52</f>
        <v>0</v>
      </c>
      <c r="AA49" s="514">
        <f>'2010'!AA52</f>
        <v>0</v>
      </c>
      <c r="AB49" s="515">
        <f>'2010'!AB52</f>
        <v>0</v>
      </c>
      <c r="AC49" s="514">
        <f>'2010'!AC52</f>
        <v>0</v>
      </c>
      <c r="AD49" s="515">
        <f>'2010'!AD52</f>
        <v>0</v>
      </c>
      <c r="AE49" s="514">
        <f>'2010'!AE52</f>
        <v>9</v>
      </c>
      <c r="AF49" s="515">
        <f>'2010'!AF52</f>
        <v>11</v>
      </c>
      <c r="AG49" s="514">
        <f>'2010'!AG52</f>
        <v>0</v>
      </c>
      <c r="AH49" s="515">
        <f>'2010'!AH52</f>
        <v>0</v>
      </c>
      <c r="AI49" s="514">
        <f>'2010'!AI52</f>
        <v>0</v>
      </c>
      <c r="AJ49" s="516">
        <f>'2010'!AJ52</f>
        <v>0</v>
      </c>
      <c r="AK49" s="517">
        <f>'2010'!AK52</f>
        <v>29</v>
      </c>
      <c r="AL49" s="518" t="str">
        <f>'2010'!AL52</f>
        <v>8</v>
      </c>
      <c r="AM49" s="517">
        <f>'2010'!AM52</f>
        <v>29</v>
      </c>
      <c r="AN49" s="518" t="str">
        <f>'2010'!AN52</f>
        <v>30</v>
      </c>
      <c r="AO49" s="519">
        <f>'2010'!AO52</f>
        <v>8</v>
      </c>
      <c r="AP49" s="520" t="str">
        <f>'2010'!AP52</f>
        <v>36</v>
      </c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</row>
    <row r="50" spans="1:77" ht="27.75">
      <c r="A50" s="329"/>
      <c r="B50" s="460" t="str">
        <f>'2010'!B53</f>
        <v>ФСЦ</v>
      </c>
      <c r="C50" s="333">
        <f>'2010'!C53</f>
        <v>0</v>
      </c>
      <c r="D50" s="334">
        <f>'2010'!D53</f>
        <v>0</v>
      </c>
      <c r="E50" s="333">
        <f>'2010'!E53</f>
        <v>0</v>
      </c>
      <c r="F50" s="492">
        <f>'2010'!F53</f>
        <v>0</v>
      </c>
      <c r="G50" s="333" t="str">
        <f>'2010'!G53</f>
        <v>19-26</v>
      </c>
      <c r="H50" s="334">
        <f>'2010'!H53</f>
        <v>1</v>
      </c>
      <c r="I50" s="333">
        <f>'2010'!I53</f>
        <v>0</v>
      </c>
      <c r="J50" s="334">
        <f>'2010'!J53</f>
        <v>0</v>
      </c>
      <c r="K50" s="333" t="str">
        <f>'2010'!K53</f>
        <v>18-33</v>
      </c>
      <c r="L50" s="334">
        <f>'2010'!L53</f>
        <v>5</v>
      </c>
      <c r="M50" s="333" t="str">
        <f>'2010'!M53</f>
        <v>12</v>
      </c>
      <c r="N50" s="334">
        <f>'2010'!N53</f>
        <v>8</v>
      </c>
      <c r="O50" s="333">
        <f>'2010'!O53</f>
        <v>17</v>
      </c>
      <c r="P50" s="334">
        <f>'2010'!P53</f>
        <v>3</v>
      </c>
      <c r="Q50" s="333">
        <f>'2010'!Q53</f>
        <v>23</v>
      </c>
      <c r="R50" s="334">
        <f>'2010'!R53</f>
        <v>1</v>
      </c>
      <c r="S50" s="333">
        <f>'2010'!S53</f>
        <v>0</v>
      </c>
      <c r="T50" s="334">
        <f>'2010'!T53</f>
        <v>0</v>
      </c>
      <c r="U50" s="333">
        <f>'2010'!U53</f>
        <v>0</v>
      </c>
      <c r="V50" s="334">
        <f>'2010'!V53</f>
        <v>0</v>
      </c>
      <c r="W50" s="333">
        <f>'2010'!W53</f>
        <v>0</v>
      </c>
      <c r="X50" s="334">
        <f>'2010'!X53</f>
        <v>0</v>
      </c>
      <c r="Y50" s="333">
        <f>'2010'!Y53</f>
        <v>0</v>
      </c>
      <c r="Z50" s="334">
        <f>'2010'!Z53</f>
        <v>0</v>
      </c>
      <c r="AA50" s="333">
        <f>'2010'!AA53</f>
        <v>16</v>
      </c>
      <c r="AB50" s="334">
        <f>'2010'!AB53</f>
        <v>4</v>
      </c>
      <c r="AC50" s="333">
        <f>'2010'!AC53</f>
        <v>0</v>
      </c>
      <c r="AD50" s="334">
        <f>'2010'!AD53</f>
        <v>0</v>
      </c>
      <c r="AE50" s="333">
        <f>'2010'!AE53</f>
        <v>0</v>
      </c>
      <c r="AF50" s="334">
        <f>'2010'!AF53</f>
        <v>0</v>
      </c>
      <c r="AG50" s="333">
        <f>'2010'!AG53</f>
        <v>0</v>
      </c>
      <c r="AH50" s="334">
        <f>'2010'!AH53</f>
        <v>0</v>
      </c>
      <c r="AI50" s="333">
        <f>'2010'!AI53</f>
        <v>0</v>
      </c>
      <c r="AJ50" s="492">
        <f>'2010'!AJ53</f>
        <v>0</v>
      </c>
      <c r="AK50" s="458">
        <f>'2010'!AK53</f>
        <v>22</v>
      </c>
      <c r="AL50" s="459" t="str">
        <f>'2010'!AL53</f>
        <v>9</v>
      </c>
      <c r="AM50" s="458">
        <f>'2010'!AM53</f>
        <v>22</v>
      </c>
      <c r="AN50" s="459" t="str">
        <f>'2010'!AN53</f>
        <v>32</v>
      </c>
      <c r="AO50" s="390">
        <f>'2010'!AO53</f>
        <v>9</v>
      </c>
      <c r="AP50" s="450" t="str">
        <f>'2010'!AP53</f>
        <v>37</v>
      </c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</row>
    <row r="51" spans="1:77" ht="27.75">
      <c r="A51" s="329"/>
      <c r="B51" s="460" t="str">
        <f>'2010'!B54</f>
        <v>УСБС</v>
      </c>
      <c r="C51" s="333">
        <f>'2010'!C54</f>
        <v>0</v>
      </c>
      <c r="D51" s="334">
        <f>'2010'!D54</f>
        <v>0</v>
      </c>
      <c r="E51" s="333">
        <f>'2010'!E54</f>
        <v>0</v>
      </c>
      <c r="F51" s="492">
        <f>'2010'!F54</f>
        <v>0</v>
      </c>
      <c r="G51" s="333">
        <f>'2010'!G54</f>
        <v>0</v>
      </c>
      <c r="H51" s="334">
        <f>'2010'!H54</f>
        <v>0</v>
      </c>
      <c r="I51" s="333">
        <f>'2010'!I54</f>
        <v>0</v>
      </c>
      <c r="J51" s="334">
        <f>'2010'!J54</f>
        <v>0</v>
      </c>
      <c r="K51" s="333">
        <f>'2010'!K54</f>
        <v>0</v>
      </c>
      <c r="L51" s="334">
        <f>'2010'!L54</f>
        <v>0</v>
      </c>
      <c r="M51" s="333">
        <f>'2010'!M54</f>
        <v>0</v>
      </c>
      <c r="N51" s="334">
        <f>'2010'!N54</f>
        <v>0</v>
      </c>
      <c r="O51" s="333">
        <f>'2010'!O54</f>
        <v>0</v>
      </c>
      <c r="P51" s="334">
        <f>'2010'!P54</f>
        <v>0</v>
      </c>
      <c r="Q51" s="333">
        <f>'2010'!Q54</f>
        <v>0</v>
      </c>
      <c r="R51" s="334">
        <f>'2010'!R54</f>
        <v>0</v>
      </c>
      <c r="S51" s="333">
        <f>'2010'!S54</f>
        <v>0</v>
      </c>
      <c r="T51" s="334">
        <f>'2010'!T54</f>
        <v>0</v>
      </c>
      <c r="U51" s="333">
        <f>'2010'!U54</f>
        <v>0</v>
      </c>
      <c r="V51" s="334">
        <f>'2010'!V54</f>
        <v>0</v>
      </c>
      <c r="W51" s="333">
        <f>'2010'!W54</f>
        <v>0</v>
      </c>
      <c r="X51" s="334">
        <f>'2010'!X54</f>
        <v>0</v>
      </c>
      <c r="Y51" s="333">
        <f>'2010'!Y54</f>
        <v>0</v>
      </c>
      <c r="Z51" s="334">
        <f>'2010'!Z54</f>
        <v>0</v>
      </c>
      <c r="AA51" s="333">
        <f>'2010'!AA54</f>
        <v>0</v>
      </c>
      <c r="AB51" s="334">
        <f>'2010'!AB54</f>
        <v>0</v>
      </c>
      <c r="AC51" s="333">
        <f>'2010'!AC54</f>
        <v>0</v>
      </c>
      <c r="AD51" s="334">
        <f>'2010'!AD54</f>
        <v>0</v>
      </c>
      <c r="AE51" s="333">
        <f>'2010'!AE54</f>
        <v>3</v>
      </c>
      <c r="AF51" s="334">
        <f>'2010'!AF54</f>
        <v>17</v>
      </c>
      <c r="AG51" s="333">
        <f>'2010'!AG54</f>
        <v>0</v>
      </c>
      <c r="AH51" s="334">
        <f>'2010'!AH54</f>
        <v>0</v>
      </c>
      <c r="AI51" s="333">
        <f>'2010'!AI54</f>
        <v>0</v>
      </c>
      <c r="AJ51" s="492">
        <f>'2010'!AJ54</f>
        <v>0</v>
      </c>
      <c r="AK51" s="458">
        <f>'2010'!AK54</f>
        <v>17</v>
      </c>
      <c r="AL51" s="459" t="str">
        <f>'2010'!AL54</f>
        <v>10</v>
      </c>
      <c r="AM51" s="458">
        <f>'2010'!AM54</f>
        <v>17</v>
      </c>
      <c r="AN51" s="459" t="str">
        <f>'2010'!AN54</f>
        <v>34-35</v>
      </c>
      <c r="AO51" s="390">
        <f>'2010'!AO54</f>
        <v>10</v>
      </c>
      <c r="AP51" s="450" t="str">
        <f>'2010'!AP54</f>
        <v>38</v>
      </c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</row>
    <row r="52" spans="1:77" ht="45" customHeight="1">
      <c r="A52" s="329"/>
      <c r="B52" s="460" t="str">
        <f>'2010'!B55</f>
        <v>Центр автоматизации технологических процессов</v>
      </c>
      <c r="C52" s="333">
        <f>'2010'!C55</f>
        <v>0</v>
      </c>
      <c r="D52" s="334">
        <f>'2010'!D55</f>
        <v>0</v>
      </c>
      <c r="E52" s="333">
        <f>'2010'!E55</f>
        <v>0</v>
      </c>
      <c r="F52" s="492">
        <f>'2010'!F55</f>
        <v>0</v>
      </c>
      <c r="G52" s="333">
        <f>'2010'!G55</f>
        <v>0</v>
      </c>
      <c r="H52" s="334">
        <f>'2010'!H55</f>
        <v>0</v>
      </c>
      <c r="I52" s="333">
        <f>'2010'!I55</f>
        <v>0</v>
      </c>
      <c r="J52" s="334">
        <f>'2010'!J55</f>
        <v>0</v>
      </c>
      <c r="K52" s="333">
        <f>'2010'!K55</f>
        <v>0</v>
      </c>
      <c r="L52" s="334">
        <f>'2010'!L55</f>
        <v>0</v>
      </c>
      <c r="M52" s="333">
        <f>'2010'!M55</f>
        <v>0</v>
      </c>
      <c r="N52" s="334">
        <f>'2010'!N55</f>
        <v>0</v>
      </c>
      <c r="O52" s="333">
        <f>'2010'!O55</f>
        <v>0</v>
      </c>
      <c r="P52" s="334">
        <f>'2010'!P55</f>
        <v>0</v>
      </c>
      <c r="Q52" s="333">
        <f>'2010'!Q55</f>
        <v>5</v>
      </c>
      <c r="R52" s="334">
        <f>'2010'!R55</f>
        <v>15</v>
      </c>
      <c r="S52" s="333">
        <f>'2010'!S55</f>
        <v>0</v>
      </c>
      <c r="T52" s="334">
        <f>'2010'!T55</f>
        <v>0</v>
      </c>
      <c r="U52" s="333">
        <f>'2010'!U55</f>
        <v>0</v>
      </c>
      <c r="V52" s="334">
        <f>'2010'!V55</f>
        <v>0</v>
      </c>
      <c r="W52" s="333">
        <f>'2010'!W55</f>
        <v>0</v>
      </c>
      <c r="X52" s="334">
        <f>'2010'!X55</f>
        <v>0</v>
      </c>
      <c r="Y52" s="333">
        <f>'2010'!Y55</f>
        <v>0</v>
      </c>
      <c r="Z52" s="334">
        <f>'2010'!Z55</f>
        <v>0</v>
      </c>
      <c r="AA52" s="333">
        <f>'2010'!AA55</f>
        <v>0</v>
      </c>
      <c r="AB52" s="334">
        <f>'2010'!AB55</f>
        <v>0</v>
      </c>
      <c r="AC52" s="333">
        <f>'2010'!AC55</f>
        <v>0</v>
      </c>
      <c r="AD52" s="334">
        <f>'2010'!AD55</f>
        <v>0</v>
      </c>
      <c r="AE52" s="333">
        <f>'2010'!AE55</f>
        <v>0</v>
      </c>
      <c r="AF52" s="334">
        <f>'2010'!AF55</f>
        <v>0</v>
      </c>
      <c r="AG52" s="333">
        <f>'2010'!AG55</f>
        <v>0</v>
      </c>
      <c r="AH52" s="334">
        <f>'2010'!AH55</f>
        <v>0</v>
      </c>
      <c r="AI52" s="333">
        <f>'2010'!AI55</f>
        <v>0</v>
      </c>
      <c r="AJ52" s="492">
        <f>'2010'!AJ55</f>
        <v>0</v>
      </c>
      <c r="AK52" s="458">
        <f>'2010'!AK55</f>
        <v>15</v>
      </c>
      <c r="AL52" s="459" t="str">
        <f>'2010'!AL55</f>
        <v>11</v>
      </c>
      <c r="AM52" s="458">
        <f>'2010'!AM55</f>
        <v>15</v>
      </c>
      <c r="AN52" s="459" t="str">
        <f>'2010'!AN55</f>
        <v>36</v>
      </c>
      <c r="AO52" s="390">
        <f>'2010'!AO55</f>
        <v>11</v>
      </c>
      <c r="AP52" s="450" t="str">
        <f>'2010'!AP55</f>
        <v>39</v>
      </c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</row>
    <row r="53" spans="1:42" ht="27.75">
      <c r="A53" s="329"/>
      <c r="B53" s="460" t="str">
        <f>'2010'!B56</f>
        <v>ЦРМО</v>
      </c>
      <c r="C53" s="333">
        <f>'2010'!C56</f>
        <v>0</v>
      </c>
      <c r="D53" s="334">
        <f>'2010'!D56</f>
        <v>0</v>
      </c>
      <c r="E53" s="333">
        <f>'2010'!E56</f>
        <v>0</v>
      </c>
      <c r="F53" s="492">
        <f>'2010'!F56</f>
        <v>0</v>
      </c>
      <c r="G53" s="333">
        <f>'2010'!G56</f>
        <v>0</v>
      </c>
      <c r="H53" s="334">
        <f>'2010'!H56</f>
        <v>0</v>
      </c>
      <c r="I53" s="333">
        <f>'2010'!I56</f>
        <v>0</v>
      </c>
      <c r="J53" s="334">
        <f>'2010'!J56</f>
        <v>0</v>
      </c>
      <c r="K53" s="333">
        <f>'2010'!K56</f>
        <v>0</v>
      </c>
      <c r="L53" s="334">
        <f>'2010'!L56</f>
        <v>0</v>
      </c>
      <c r="M53" s="333">
        <f>'2010'!M56</f>
        <v>0</v>
      </c>
      <c r="N53" s="334">
        <f>'2010'!N56</f>
        <v>0</v>
      </c>
      <c r="O53" s="333">
        <f>'2010'!O56</f>
        <v>0</v>
      </c>
      <c r="P53" s="334">
        <f>'2010'!P56</f>
        <v>0</v>
      </c>
      <c r="Q53" s="333">
        <f>'2010'!Q56</f>
        <v>0</v>
      </c>
      <c r="R53" s="334">
        <f>'2010'!R56</f>
        <v>0</v>
      </c>
      <c r="S53" s="333" t="str">
        <f>'2010'!S56</f>
        <v>9-10</v>
      </c>
      <c r="T53" s="334">
        <f>'2010'!T56</f>
        <v>10.5</v>
      </c>
      <c r="U53" s="333">
        <f>'2010'!U56</f>
        <v>16</v>
      </c>
      <c r="V53" s="334">
        <f>'2010'!V56</f>
        <v>4</v>
      </c>
      <c r="W53" s="333">
        <f>'2010'!W56</f>
        <v>0</v>
      </c>
      <c r="X53" s="334">
        <f>'2010'!X56</f>
        <v>0</v>
      </c>
      <c r="Y53" s="333">
        <f>'2010'!Y56</f>
        <v>0</v>
      </c>
      <c r="Z53" s="334">
        <f>'2010'!Z56</f>
        <v>0</v>
      </c>
      <c r="AA53" s="333">
        <f>'2010'!AA56</f>
        <v>0</v>
      </c>
      <c r="AB53" s="334">
        <f>'2010'!AB56</f>
        <v>0</v>
      </c>
      <c r="AC53" s="333">
        <f>'2010'!AC56</f>
        <v>0</v>
      </c>
      <c r="AD53" s="334">
        <f>'2010'!AD56</f>
        <v>0</v>
      </c>
      <c r="AE53" s="333">
        <f>'2010'!AE56</f>
        <v>0</v>
      </c>
      <c r="AF53" s="334">
        <f>'2010'!AF56</f>
        <v>0</v>
      </c>
      <c r="AG53" s="333">
        <f>'2010'!AG56</f>
        <v>0</v>
      </c>
      <c r="AH53" s="334">
        <f>'2010'!AH56</f>
        <v>0</v>
      </c>
      <c r="AI53" s="333">
        <f>'2010'!AI56</f>
        <v>0</v>
      </c>
      <c r="AJ53" s="492">
        <f>'2010'!AJ56</f>
        <v>0</v>
      </c>
      <c r="AK53" s="458">
        <f>'2010'!AK56</f>
        <v>14.5</v>
      </c>
      <c r="AL53" s="459" t="str">
        <f>'2010'!AL56</f>
        <v>12</v>
      </c>
      <c r="AM53" s="458">
        <f>'2010'!AM56</f>
        <v>14.5</v>
      </c>
      <c r="AN53" s="459" t="str">
        <f>'2010'!AN56</f>
        <v>37</v>
      </c>
      <c r="AO53" s="390">
        <f>'2010'!AO56</f>
        <v>12</v>
      </c>
      <c r="AP53" s="450" t="str">
        <f>'2010'!AP56</f>
        <v>40</v>
      </c>
    </row>
    <row r="54" spans="1:77" ht="45">
      <c r="A54" s="329"/>
      <c r="B54" s="460" t="str">
        <f>'2010'!B57</f>
        <v>Управление по закупке и реализации энергоресурсов</v>
      </c>
      <c r="C54" s="333">
        <f>'2010'!C57</f>
        <v>0</v>
      </c>
      <c r="D54" s="334">
        <f>'2010'!D57</f>
        <v>0</v>
      </c>
      <c r="E54" s="333">
        <f>'2010'!E57</f>
        <v>0</v>
      </c>
      <c r="F54" s="492">
        <f>'2010'!F57</f>
        <v>0</v>
      </c>
      <c r="G54" s="333">
        <f>'2010'!G57</f>
        <v>0</v>
      </c>
      <c r="H54" s="334">
        <f>'2010'!H57</f>
        <v>0</v>
      </c>
      <c r="I54" s="333">
        <f>'2010'!I57</f>
        <v>0</v>
      </c>
      <c r="J54" s="334">
        <f>'2010'!J57</f>
        <v>0</v>
      </c>
      <c r="K54" s="333">
        <f>'2010'!K57</f>
        <v>0</v>
      </c>
      <c r="L54" s="334">
        <f>'2010'!L57</f>
        <v>0</v>
      </c>
      <c r="M54" s="333">
        <f>'2010'!M57</f>
        <v>0</v>
      </c>
      <c r="N54" s="334">
        <f>'2010'!N57</f>
        <v>0</v>
      </c>
      <c r="O54" s="333">
        <f>'2010'!O57</f>
        <v>0</v>
      </c>
      <c r="P54" s="334">
        <f>'2010'!P57</f>
        <v>0</v>
      </c>
      <c r="Q54" s="333">
        <f>'2010'!Q57</f>
        <v>9</v>
      </c>
      <c r="R54" s="334">
        <f>'2010'!R57</f>
        <v>11</v>
      </c>
      <c r="S54" s="333">
        <f>'2010'!S57</f>
        <v>0</v>
      </c>
      <c r="T54" s="334">
        <f>'2010'!T57</f>
        <v>0</v>
      </c>
      <c r="U54" s="333">
        <f>'2010'!U57</f>
        <v>0</v>
      </c>
      <c r="V54" s="334">
        <f>'2010'!V57</f>
        <v>0</v>
      </c>
      <c r="W54" s="333">
        <f>'2010'!W57</f>
        <v>0</v>
      </c>
      <c r="X54" s="334">
        <f>'2010'!X57</f>
        <v>0</v>
      </c>
      <c r="Y54" s="333">
        <f>'2010'!Y57</f>
        <v>0</v>
      </c>
      <c r="Z54" s="334">
        <f>'2010'!Z57</f>
        <v>0</v>
      </c>
      <c r="AA54" s="333">
        <f>'2010'!AA57</f>
        <v>0</v>
      </c>
      <c r="AB54" s="334">
        <f>'2010'!AB57</f>
        <v>0</v>
      </c>
      <c r="AC54" s="333">
        <f>'2010'!AC57</f>
        <v>0</v>
      </c>
      <c r="AD54" s="334">
        <f>'2010'!AD57</f>
        <v>0</v>
      </c>
      <c r="AE54" s="333">
        <f>'2010'!AE57</f>
        <v>0</v>
      </c>
      <c r="AF54" s="334">
        <f>'2010'!AF57</f>
        <v>0</v>
      </c>
      <c r="AG54" s="333">
        <f>'2010'!AG57</f>
        <v>0</v>
      </c>
      <c r="AH54" s="334">
        <f>'2010'!AH57</f>
        <v>0</v>
      </c>
      <c r="AI54" s="333">
        <f>'2010'!AI57</f>
        <v>0</v>
      </c>
      <c r="AJ54" s="492">
        <f>'2010'!AJ57</f>
        <v>0</v>
      </c>
      <c r="AK54" s="458">
        <f>'2010'!AK57</f>
        <v>11</v>
      </c>
      <c r="AL54" s="459" t="str">
        <f>'2010'!AL57</f>
        <v>13</v>
      </c>
      <c r="AM54" s="458">
        <f>'2010'!AM57</f>
        <v>11</v>
      </c>
      <c r="AN54" s="459" t="str">
        <f>'2010'!AN57</f>
        <v>40</v>
      </c>
      <c r="AO54" s="390">
        <f>'2010'!AO57</f>
        <v>13</v>
      </c>
      <c r="AP54" s="450" t="str">
        <f>'2010'!AP57</f>
        <v>41</v>
      </c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</row>
    <row r="55" spans="1:77" ht="45">
      <c r="A55" s="103"/>
      <c r="B55" s="460" t="str">
        <f>'2010'!B58</f>
        <v>Управление охраны труда и промышленной безопасности</v>
      </c>
      <c r="C55" s="333">
        <f>'2010'!C58</f>
        <v>0</v>
      </c>
      <c r="D55" s="334">
        <f>'2010'!D58</f>
        <v>0</v>
      </c>
      <c r="E55" s="333">
        <f>'2010'!E58</f>
        <v>0</v>
      </c>
      <c r="F55" s="492">
        <f>'2010'!F58</f>
        <v>0</v>
      </c>
      <c r="G55" s="333">
        <f>'2010'!G58</f>
        <v>0</v>
      </c>
      <c r="H55" s="334">
        <f>'2010'!H58</f>
        <v>0</v>
      </c>
      <c r="I55" s="333">
        <f>'2010'!I58</f>
        <v>0</v>
      </c>
      <c r="J55" s="334">
        <f>'2010'!J58</f>
        <v>0</v>
      </c>
      <c r="K55" s="333">
        <f>'2010'!K58</f>
        <v>0</v>
      </c>
      <c r="L55" s="334">
        <f>'2010'!L58</f>
        <v>0</v>
      </c>
      <c r="M55" s="333">
        <f>'2010'!M58</f>
        <v>0</v>
      </c>
      <c r="N55" s="334">
        <f>'2010'!N58</f>
        <v>0</v>
      </c>
      <c r="O55" s="333">
        <f>'2010'!O58</f>
        <v>0</v>
      </c>
      <c r="P55" s="334">
        <f>'2010'!P58</f>
        <v>0</v>
      </c>
      <c r="Q55" s="333">
        <f>'2010'!Q58</f>
        <v>11</v>
      </c>
      <c r="R55" s="334">
        <f>'2010'!R58</f>
        <v>9</v>
      </c>
      <c r="S55" s="333">
        <f>'2010'!S58</f>
        <v>0</v>
      </c>
      <c r="T55" s="334">
        <f>'2010'!T58</f>
        <v>0</v>
      </c>
      <c r="U55" s="333">
        <f>'2010'!U58</f>
        <v>0</v>
      </c>
      <c r="V55" s="334">
        <f>'2010'!V58</f>
        <v>0</v>
      </c>
      <c r="W55" s="333">
        <f>'2010'!W58</f>
        <v>0</v>
      </c>
      <c r="X55" s="334">
        <f>'2010'!X58</f>
        <v>0</v>
      </c>
      <c r="Y55" s="333">
        <f>'2010'!Y58</f>
        <v>0</v>
      </c>
      <c r="Z55" s="334">
        <f>'2010'!Z58</f>
        <v>0</v>
      </c>
      <c r="AA55" s="333">
        <f>'2010'!AA58</f>
        <v>0</v>
      </c>
      <c r="AB55" s="334">
        <f>'2010'!AB58</f>
        <v>0</v>
      </c>
      <c r="AC55" s="333">
        <f>'2010'!AC58</f>
        <v>0</v>
      </c>
      <c r="AD55" s="334">
        <f>'2010'!AD58</f>
        <v>0</v>
      </c>
      <c r="AE55" s="333">
        <f>'2010'!AE58</f>
        <v>0</v>
      </c>
      <c r="AF55" s="334">
        <f>'2010'!AF58</f>
        <v>0</v>
      </c>
      <c r="AG55" s="333">
        <f>'2010'!AG58</f>
        <v>0</v>
      </c>
      <c r="AH55" s="334">
        <f>'2010'!AH58</f>
        <v>0</v>
      </c>
      <c r="AI55" s="333">
        <f>'2010'!AI58</f>
        <v>0</v>
      </c>
      <c r="AJ55" s="492">
        <f>'2010'!AJ58</f>
        <v>0</v>
      </c>
      <c r="AK55" s="458">
        <f>'2010'!AK58</f>
        <v>9</v>
      </c>
      <c r="AL55" s="459" t="str">
        <f>'2010'!AL58</f>
        <v>14-15</v>
      </c>
      <c r="AM55" s="458">
        <f>'2010'!AM58</f>
        <v>9</v>
      </c>
      <c r="AN55" s="459" t="str">
        <f>'2010'!AN58</f>
        <v>41-42</v>
      </c>
      <c r="AO55" s="390">
        <f>'2010'!AO58</f>
        <v>14</v>
      </c>
      <c r="AP55" s="450" t="str">
        <f>'2010'!AP58</f>
        <v>42</v>
      </c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</row>
    <row r="56" spans="1:77" ht="27.75">
      <c r="A56" s="103">
        <v>1</v>
      </c>
      <c r="B56" s="460" t="str">
        <f>'2010'!B59</f>
        <v>ТСЦ</v>
      </c>
      <c r="C56" s="333">
        <f>'2010'!C59</f>
        <v>0</v>
      </c>
      <c r="D56" s="334">
        <f>'2010'!D59</f>
        <v>0</v>
      </c>
      <c r="E56" s="333">
        <f>'2010'!E59</f>
        <v>0</v>
      </c>
      <c r="F56" s="492">
        <f>'2010'!F59</f>
        <v>0</v>
      </c>
      <c r="G56" s="333">
        <f>'2010'!G59</f>
        <v>0</v>
      </c>
      <c r="H56" s="334">
        <f>'2010'!H59</f>
        <v>0</v>
      </c>
      <c r="I56" s="333">
        <f>'2010'!I59</f>
        <v>0</v>
      </c>
      <c r="J56" s="334">
        <f>'2010'!J59</f>
        <v>0</v>
      </c>
      <c r="K56" s="333">
        <f>'2010'!K59</f>
        <v>0</v>
      </c>
      <c r="L56" s="334">
        <f>'2010'!L59</f>
        <v>0</v>
      </c>
      <c r="M56" s="333" t="str">
        <f>'2010'!M59</f>
        <v>30</v>
      </c>
      <c r="N56" s="334">
        <f>'2010'!N59</f>
        <v>1</v>
      </c>
      <c r="O56" s="333">
        <f>'2010'!O59</f>
        <v>22</v>
      </c>
      <c r="P56" s="334">
        <f>'2010'!P59</f>
        <v>1</v>
      </c>
      <c r="Q56" s="333">
        <f>'2010'!Q59</f>
        <v>14</v>
      </c>
      <c r="R56" s="334">
        <f>'2010'!R59</f>
        <v>6</v>
      </c>
      <c r="S56" s="333">
        <f>'2010'!S59</f>
        <v>0</v>
      </c>
      <c r="T56" s="334">
        <f>'2010'!T59</f>
        <v>0</v>
      </c>
      <c r="U56" s="333" t="str">
        <f>'2010'!U59</f>
        <v>21</v>
      </c>
      <c r="V56" s="334">
        <f>'2010'!V59</f>
        <v>1</v>
      </c>
      <c r="W56" s="333">
        <f>'2010'!W59</f>
        <v>0</v>
      </c>
      <c r="X56" s="334">
        <f>'2010'!X59</f>
        <v>0</v>
      </c>
      <c r="Y56" s="333">
        <f>'2010'!Y59</f>
        <v>0</v>
      </c>
      <c r="Z56" s="334">
        <f>'2010'!Z59</f>
        <v>0</v>
      </c>
      <c r="AA56" s="333">
        <f>'2010'!AA59</f>
        <v>0</v>
      </c>
      <c r="AB56" s="334">
        <f>'2010'!AB59</f>
        <v>0</v>
      </c>
      <c r="AC56" s="333">
        <f>'2010'!AC59</f>
        <v>0</v>
      </c>
      <c r="AD56" s="334">
        <f>'2010'!AD59</f>
        <v>0</v>
      </c>
      <c r="AE56" s="333">
        <f>'2010'!AE59</f>
        <v>0</v>
      </c>
      <c r="AF56" s="334">
        <f>'2010'!AF59</f>
        <v>0</v>
      </c>
      <c r="AG56" s="333">
        <f>'2010'!AG59</f>
        <v>0</v>
      </c>
      <c r="AH56" s="334">
        <f>'2010'!AH59</f>
        <v>0</v>
      </c>
      <c r="AI56" s="333">
        <f>'2010'!AI59</f>
        <v>0</v>
      </c>
      <c r="AJ56" s="492">
        <f>'2010'!AJ59</f>
        <v>0</v>
      </c>
      <c r="AK56" s="458">
        <f>'2010'!AK59</f>
        <v>9</v>
      </c>
      <c r="AL56" s="459" t="str">
        <f>'2010'!AL59</f>
        <v>14-15</v>
      </c>
      <c r="AM56" s="458">
        <f>'2010'!AM59</f>
        <v>9</v>
      </c>
      <c r="AN56" s="459" t="str">
        <f>'2010'!AN59</f>
        <v>41-42</v>
      </c>
      <c r="AO56" s="390">
        <f>'2010'!AO59</f>
        <v>15</v>
      </c>
      <c r="AP56" s="450" t="str">
        <f>'2010'!AP59</f>
        <v>43</v>
      </c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</row>
    <row r="57" spans="1:77" ht="27.75">
      <c r="A57" s="103"/>
      <c r="B57" s="460" t="str">
        <f>'2010'!B60</f>
        <v>ЦТОиР</v>
      </c>
      <c r="C57" s="333">
        <f>'2010'!C60</f>
        <v>0</v>
      </c>
      <c r="D57" s="334">
        <f>'2010'!D60</f>
        <v>0</v>
      </c>
      <c r="E57" s="333">
        <f>'2010'!E60</f>
        <v>0</v>
      </c>
      <c r="F57" s="492">
        <f>'2010'!F60</f>
        <v>0</v>
      </c>
      <c r="G57" s="333">
        <f>'2010'!G60</f>
        <v>0</v>
      </c>
      <c r="H57" s="334">
        <f>'2010'!H60</f>
        <v>0</v>
      </c>
      <c r="I57" s="333">
        <f>'2010'!I60</f>
        <v>0</v>
      </c>
      <c r="J57" s="334">
        <f>'2010'!J60</f>
        <v>0</v>
      </c>
      <c r="K57" s="333">
        <f>'2010'!K60</f>
        <v>0</v>
      </c>
      <c r="L57" s="334">
        <f>'2010'!L60</f>
        <v>0</v>
      </c>
      <c r="M57" s="333">
        <f>'2010'!M60</f>
        <v>0</v>
      </c>
      <c r="N57" s="334">
        <f>'2010'!N60</f>
        <v>0</v>
      </c>
      <c r="O57" s="333">
        <f>'2010'!O60</f>
        <v>0</v>
      </c>
      <c r="P57" s="334">
        <f>'2010'!P60</f>
        <v>0</v>
      </c>
      <c r="Q57" s="333">
        <f>'2010'!Q60</f>
        <v>0</v>
      </c>
      <c r="R57" s="334">
        <f>'2010'!R60</f>
        <v>0</v>
      </c>
      <c r="S57" s="333" t="str">
        <f>'2010'!S60</f>
        <v>15</v>
      </c>
      <c r="T57" s="334">
        <f>'2010'!T60</f>
        <v>5</v>
      </c>
      <c r="U57" s="333">
        <f>'2010'!U60</f>
        <v>0</v>
      </c>
      <c r="V57" s="334">
        <f>'2010'!V60</f>
        <v>0</v>
      </c>
      <c r="W57" s="333">
        <f>'2010'!W60</f>
        <v>0</v>
      </c>
      <c r="X57" s="334">
        <f>'2010'!X60</f>
        <v>0</v>
      </c>
      <c r="Y57" s="333">
        <f>'2010'!Y60</f>
        <v>0</v>
      </c>
      <c r="Z57" s="334">
        <f>'2010'!Z60</f>
        <v>0</v>
      </c>
      <c r="AA57" s="333">
        <f>'2010'!AA60</f>
        <v>0</v>
      </c>
      <c r="AB57" s="334">
        <f>'2010'!AB60</f>
        <v>0</v>
      </c>
      <c r="AC57" s="333">
        <f>'2010'!AC60</f>
        <v>0</v>
      </c>
      <c r="AD57" s="334">
        <f>'2010'!AD60</f>
        <v>0</v>
      </c>
      <c r="AE57" s="333">
        <f>'2010'!AE60</f>
        <v>19</v>
      </c>
      <c r="AF57" s="334">
        <f>'2010'!AF60</f>
        <v>1</v>
      </c>
      <c r="AG57" s="333">
        <f>'2010'!AG60</f>
        <v>0</v>
      </c>
      <c r="AH57" s="334">
        <f>'2010'!AH60</f>
        <v>0</v>
      </c>
      <c r="AI57" s="333">
        <f>'2010'!AI60</f>
        <v>0</v>
      </c>
      <c r="AJ57" s="492">
        <f>'2010'!AJ60</f>
        <v>0</v>
      </c>
      <c r="AK57" s="458">
        <f>'2010'!AK60</f>
        <v>6</v>
      </c>
      <c r="AL57" s="459" t="str">
        <f>'2010'!AL60</f>
        <v>16</v>
      </c>
      <c r="AM57" s="458">
        <f>'2010'!AM60</f>
        <v>6</v>
      </c>
      <c r="AN57" s="459" t="str">
        <f>'2010'!AN60</f>
        <v>43</v>
      </c>
      <c r="AO57" s="390">
        <f>'2010'!AO60</f>
        <v>16</v>
      </c>
      <c r="AP57" s="450" t="str">
        <f>'2010'!AP60</f>
        <v>44</v>
      </c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</row>
    <row r="58" spans="1:77" ht="23.25" customHeight="1">
      <c r="A58" s="103"/>
      <c r="B58" s="460" t="str">
        <f>'2010'!B61</f>
        <v>ЦТД</v>
      </c>
      <c r="C58" s="333">
        <f>'2010'!C61</f>
        <v>0</v>
      </c>
      <c r="D58" s="334">
        <f>'2010'!D61</f>
        <v>0</v>
      </c>
      <c r="E58" s="333">
        <f>'2010'!E61</f>
        <v>0</v>
      </c>
      <c r="F58" s="492">
        <f>'2010'!F61</f>
        <v>0</v>
      </c>
      <c r="G58" s="333">
        <f>'2010'!G61</f>
        <v>0</v>
      </c>
      <c r="H58" s="334">
        <f>'2010'!H61</f>
        <v>0</v>
      </c>
      <c r="I58" s="333">
        <f>'2010'!I61</f>
        <v>0</v>
      </c>
      <c r="J58" s="334">
        <f>'2010'!J61</f>
        <v>0</v>
      </c>
      <c r="K58" s="333">
        <f>'2010'!K61</f>
        <v>0</v>
      </c>
      <c r="L58" s="334">
        <f>'2010'!L61</f>
        <v>0</v>
      </c>
      <c r="M58" s="333">
        <f>'2010'!M61</f>
        <v>0</v>
      </c>
      <c r="N58" s="334">
        <f>'2010'!N61</f>
        <v>0</v>
      </c>
      <c r="O58" s="333">
        <f>'2010'!O61</f>
        <v>0</v>
      </c>
      <c r="P58" s="334">
        <f>'2010'!P61</f>
        <v>0</v>
      </c>
      <c r="Q58" s="333">
        <f>'2010'!Q61</f>
        <v>0</v>
      </c>
      <c r="R58" s="334">
        <f>'2010'!R61</f>
        <v>0</v>
      </c>
      <c r="S58" s="333">
        <f>'2010'!S61</f>
        <v>0</v>
      </c>
      <c r="T58" s="334">
        <f>'2010'!T61</f>
        <v>0</v>
      </c>
      <c r="U58" s="333">
        <f>'2010'!U61</f>
        <v>0</v>
      </c>
      <c r="V58" s="334">
        <f>'2010'!V61</f>
        <v>0</v>
      </c>
      <c r="W58" s="333">
        <f>'2010'!W61</f>
        <v>0</v>
      </c>
      <c r="X58" s="334">
        <f>'2010'!X61</f>
        <v>0</v>
      </c>
      <c r="Y58" s="333">
        <f>'2010'!Y61</f>
        <v>0</v>
      </c>
      <c r="Z58" s="334">
        <f>'2010'!Z61</f>
        <v>0</v>
      </c>
      <c r="AA58" s="333">
        <f>'2010'!AA61</f>
        <v>0</v>
      </c>
      <c r="AB58" s="334">
        <f>'2010'!AB61</f>
        <v>0</v>
      </c>
      <c r="AC58" s="333">
        <f>'2010'!AC61</f>
        <v>0</v>
      </c>
      <c r="AD58" s="334">
        <f>'2010'!AD61</f>
        <v>0</v>
      </c>
      <c r="AE58" s="333">
        <f>'2010'!AE61</f>
        <v>0</v>
      </c>
      <c r="AF58" s="334">
        <f>'2010'!AF61</f>
        <v>0</v>
      </c>
      <c r="AG58" s="333">
        <f>'2010'!AG61</f>
        <v>0</v>
      </c>
      <c r="AH58" s="334">
        <f>'2010'!AH61</f>
        <v>0</v>
      </c>
      <c r="AI58" s="333" t="str">
        <f>'2010'!AI61</f>
        <v>11-18</v>
      </c>
      <c r="AJ58" s="492">
        <f>'2010'!AJ61</f>
        <v>5.5</v>
      </c>
      <c r="AK58" s="458">
        <f>'2010'!AK61</f>
        <v>5.5</v>
      </c>
      <c r="AL58" s="459" t="str">
        <f>'2010'!AL61</f>
        <v>17-18</v>
      </c>
      <c r="AM58" s="458">
        <f>'2010'!AM61</f>
        <v>5.5</v>
      </c>
      <c r="AN58" s="459" t="str">
        <f>'2010'!AN61</f>
        <v>44-45</v>
      </c>
      <c r="AO58" s="390">
        <f>'2010'!AO61</f>
        <v>17</v>
      </c>
      <c r="AP58" s="450" t="str">
        <f>'2010'!AP61</f>
        <v>45</v>
      </c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</row>
    <row r="59" spans="1:77" ht="27.75">
      <c r="A59" s="103"/>
      <c r="B59" s="460" t="str">
        <f>'2010'!B62</f>
        <v>Липецкая станция аэрации</v>
      </c>
      <c r="C59" s="333">
        <f>'2010'!C62</f>
        <v>0</v>
      </c>
      <c r="D59" s="334">
        <f>'2010'!D62</f>
        <v>0</v>
      </c>
      <c r="E59" s="333">
        <f>'2010'!E62</f>
        <v>0</v>
      </c>
      <c r="F59" s="492">
        <f>'2010'!F62</f>
        <v>0</v>
      </c>
      <c r="G59" s="333">
        <f>'2010'!G62</f>
        <v>0</v>
      </c>
      <c r="H59" s="334">
        <f>'2010'!H62</f>
        <v>0</v>
      </c>
      <c r="I59" s="333">
        <f>'2010'!I62</f>
        <v>0</v>
      </c>
      <c r="J59" s="334">
        <f>'2010'!J62</f>
        <v>0</v>
      </c>
      <c r="K59" s="333">
        <f>'2010'!K62</f>
        <v>0</v>
      </c>
      <c r="L59" s="334">
        <f>'2010'!L62</f>
        <v>0</v>
      </c>
      <c r="M59" s="333">
        <f>'2010'!M62</f>
        <v>0</v>
      </c>
      <c r="N59" s="334">
        <f>'2010'!N62</f>
        <v>0</v>
      </c>
      <c r="O59" s="333">
        <f>'2010'!O62</f>
        <v>0</v>
      </c>
      <c r="P59" s="334">
        <f>'2010'!P62</f>
        <v>0</v>
      </c>
      <c r="Q59" s="333">
        <f>'2010'!Q62</f>
        <v>0</v>
      </c>
      <c r="R59" s="334">
        <f>'2010'!R62</f>
        <v>0</v>
      </c>
      <c r="S59" s="333">
        <f>'2010'!S62</f>
        <v>0</v>
      </c>
      <c r="T59" s="334">
        <f>'2010'!T62</f>
        <v>0</v>
      </c>
      <c r="U59" s="333">
        <f>'2010'!U62</f>
        <v>0</v>
      </c>
      <c r="V59" s="334">
        <f>'2010'!V62</f>
        <v>0</v>
      </c>
      <c r="W59" s="333">
        <f>'2010'!W62</f>
        <v>0</v>
      </c>
      <c r="X59" s="334">
        <f>'2010'!X62</f>
        <v>0</v>
      </c>
      <c r="Y59" s="333">
        <f>'2010'!Y62</f>
        <v>0</v>
      </c>
      <c r="Z59" s="334">
        <f>'2010'!Z62</f>
        <v>0</v>
      </c>
      <c r="AA59" s="333">
        <f>'2010'!AA62</f>
        <v>0</v>
      </c>
      <c r="AB59" s="334">
        <f>'2010'!AB62</f>
        <v>0</v>
      </c>
      <c r="AC59" s="333">
        <f>'2010'!AC62</f>
        <v>0</v>
      </c>
      <c r="AD59" s="334">
        <f>'2010'!AD62</f>
        <v>0</v>
      </c>
      <c r="AE59" s="333">
        <f>'2010'!AE62</f>
        <v>0</v>
      </c>
      <c r="AF59" s="334">
        <f>'2010'!AF62</f>
        <v>0</v>
      </c>
      <c r="AG59" s="333">
        <f>'2010'!AG62</f>
        <v>0</v>
      </c>
      <c r="AH59" s="334">
        <f>'2010'!AH62</f>
        <v>0</v>
      </c>
      <c r="AI59" s="333" t="str">
        <f>'2010'!AI62</f>
        <v>11-18</v>
      </c>
      <c r="AJ59" s="492">
        <f>'2010'!AJ62</f>
        <v>5.5</v>
      </c>
      <c r="AK59" s="458">
        <f>'2010'!AK62</f>
        <v>5.5</v>
      </c>
      <c r="AL59" s="459" t="str">
        <f>'2010'!AL62</f>
        <v>17-18</v>
      </c>
      <c r="AM59" s="458">
        <f>'2010'!AM62</f>
        <v>5.5</v>
      </c>
      <c r="AN59" s="459" t="str">
        <f>'2010'!AN62</f>
        <v>44-45</v>
      </c>
      <c r="AO59" s="390">
        <f>'2010'!AO62</f>
        <v>18</v>
      </c>
      <c r="AP59" s="450" t="str">
        <f>'2010'!AP62</f>
        <v>46</v>
      </c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</row>
    <row r="60" spans="1:77" ht="28.5" thickBot="1">
      <c r="A60" s="274"/>
      <c r="B60" s="460" t="str">
        <f>'2010'!B63</f>
        <v>СМО-1</v>
      </c>
      <c r="C60" s="333">
        <f>'2010'!C63</f>
        <v>0</v>
      </c>
      <c r="D60" s="334">
        <f>'2010'!D63</f>
        <v>0</v>
      </c>
      <c r="E60" s="333">
        <f>'2010'!E63</f>
        <v>0</v>
      </c>
      <c r="F60" s="492">
        <f>'2010'!F63</f>
        <v>0</v>
      </c>
      <c r="G60" s="333">
        <f>'2010'!G63</f>
        <v>0</v>
      </c>
      <c r="H60" s="334">
        <f>'2010'!H63</f>
        <v>0</v>
      </c>
      <c r="I60" s="333">
        <f>'2010'!I63</f>
        <v>0</v>
      </c>
      <c r="J60" s="334">
        <f>'2010'!J63</f>
        <v>0</v>
      </c>
      <c r="K60" s="333" t="str">
        <f>'2010'!K63</f>
        <v>18-33</v>
      </c>
      <c r="L60" s="334">
        <f>'2010'!L63</f>
        <v>5</v>
      </c>
      <c r="M60" s="333">
        <f>'2010'!M63</f>
        <v>0</v>
      </c>
      <c r="N60" s="334">
        <f>'2010'!N63</f>
        <v>0</v>
      </c>
      <c r="O60" s="333">
        <f>'2010'!O63</f>
        <v>0</v>
      </c>
      <c r="P60" s="334">
        <f>'2010'!P63</f>
        <v>0</v>
      </c>
      <c r="Q60" s="333">
        <f>'2010'!Q63</f>
        <v>0</v>
      </c>
      <c r="R60" s="334">
        <f>'2010'!R63</f>
        <v>0</v>
      </c>
      <c r="S60" s="333">
        <f>'2010'!S63</f>
        <v>0</v>
      </c>
      <c r="T60" s="334">
        <f>'2010'!T63</f>
        <v>0</v>
      </c>
      <c r="U60" s="333">
        <f>'2010'!U63</f>
        <v>0</v>
      </c>
      <c r="V60" s="334">
        <f>'2010'!V63</f>
        <v>0</v>
      </c>
      <c r="W60" s="333">
        <f>'2010'!W63</f>
        <v>0</v>
      </c>
      <c r="X60" s="334">
        <f>'2010'!X63</f>
        <v>0</v>
      </c>
      <c r="Y60" s="333">
        <f>'2010'!Y63</f>
        <v>0</v>
      </c>
      <c r="Z60" s="334">
        <f>'2010'!Z63</f>
        <v>0</v>
      </c>
      <c r="AA60" s="333">
        <f>'2010'!AA63</f>
        <v>0</v>
      </c>
      <c r="AB60" s="334">
        <f>'2010'!AB63</f>
        <v>0</v>
      </c>
      <c r="AC60" s="333">
        <f>'2010'!AC63</f>
        <v>0</v>
      </c>
      <c r="AD60" s="334">
        <f>'2010'!AD63</f>
        <v>0</v>
      </c>
      <c r="AE60" s="333">
        <f>'2010'!AE63</f>
        <v>0</v>
      </c>
      <c r="AF60" s="334">
        <f>'2010'!AF63</f>
        <v>0</v>
      </c>
      <c r="AG60" s="333">
        <f>'2010'!AG63</f>
        <v>0</v>
      </c>
      <c r="AH60" s="334">
        <f>'2010'!AH63</f>
        <v>0</v>
      </c>
      <c r="AI60" s="333">
        <f>'2010'!AI63</f>
        <v>0</v>
      </c>
      <c r="AJ60" s="492">
        <f>'2010'!AJ63</f>
        <v>0</v>
      </c>
      <c r="AK60" s="458">
        <f>'2010'!AK63</f>
        <v>5</v>
      </c>
      <c r="AL60" s="459" t="str">
        <f>'2010'!AL63</f>
        <v>19</v>
      </c>
      <c r="AM60" s="458">
        <f>'2010'!AM63</f>
        <v>5</v>
      </c>
      <c r="AN60" s="459" t="str">
        <f>'2010'!AN63</f>
        <v>46-47</v>
      </c>
      <c r="AO60" s="390">
        <f>'2010'!AO63</f>
        <v>19</v>
      </c>
      <c r="AP60" s="450" t="str">
        <f>'2010'!AP63</f>
        <v>47</v>
      </c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</row>
    <row r="61" spans="1:42" ht="28.5" thickBot="1">
      <c r="A61" s="488"/>
      <c r="B61" s="460" t="str">
        <f>'2010'!B64</f>
        <v>Газовый цех</v>
      </c>
      <c r="C61" s="333">
        <f>'2010'!C64</f>
        <v>0</v>
      </c>
      <c r="D61" s="334">
        <f>'2010'!D64</f>
        <v>0</v>
      </c>
      <c r="E61" s="333">
        <f>'2010'!E64</f>
        <v>0</v>
      </c>
      <c r="F61" s="492">
        <f>'2010'!F64</f>
        <v>0</v>
      </c>
      <c r="G61" s="333">
        <f>'2010'!G64</f>
        <v>0</v>
      </c>
      <c r="H61" s="334">
        <f>'2010'!H64</f>
        <v>0</v>
      </c>
      <c r="I61" s="333">
        <f>'2010'!I64</f>
        <v>0</v>
      </c>
      <c r="J61" s="334">
        <f>'2010'!J64</f>
        <v>0</v>
      </c>
      <c r="K61" s="333">
        <f>'2010'!K64</f>
        <v>0</v>
      </c>
      <c r="L61" s="334">
        <f>'2010'!L64</f>
        <v>0</v>
      </c>
      <c r="M61" s="333">
        <f>'2010'!M64</f>
        <v>0</v>
      </c>
      <c r="N61" s="334">
        <f>'2010'!N64</f>
        <v>0</v>
      </c>
      <c r="O61" s="333">
        <f>'2010'!O64</f>
        <v>0</v>
      </c>
      <c r="P61" s="334">
        <f>'2010'!P64</f>
        <v>0</v>
      </c>
      <c r="Q61" s="333">
        <f>'2010'!Q64</f>
        <v>36</v>
      </c>
      <c r="R61" s="334">
        <f>'2010'!R64</f>
        <v>1</v>
      </c>
      <c r="S61" s="333">
        <f>'2010'!S64</f>
        <v>0</v>
      </c>
      <c r="T61" s="334">
        <f>'2010'!T64</f>
        <v>0</v>
      </c>
      <c r="U61" s="333">
        <f>'2010'!U64</f>
        <v>0</v>
      </c>
      <c r="V61" s="334">
        <f>'2010'!V64</f>
        <v>0</v>
      </c>
      <c r="W61" s="333">
        <f>'2010'!W64</f>
        <v>0</v>
      </c>
      <c r="X61" s="334">
        <f>'2010'!X64</f>
        <v>0</v>
      </c>
      <c r="Y61" s="333">
        <f>'2010'!Y64</f>
        <v>0</v>
      </c>
      <c r="Z61" s="334">
        <f>'2010'!Z64</f>
        <v>0</v>
      </c>
      <c r="AA61" s="333">
        <f>'2010'!AA64</f>
        <v>0</v>
      </c>
      <c r="AB61" s="334">
        <f>'2010'!AB64</f>
        <v>0</v>
      </c>
      <c r="AC61" s="333">
        <f>'2010'!AC64</f>
        <v>0</v>
      </c>
      <c r="AD61" s="334">
        <f>'2010'!AD64</f>
        <v>0</v>
      </c>
      <c r="AE61" s="333">
        <f>'2010'!AE64</f>
        <v>0</v>
      </c>
      <c r="AF61" s="334">
        <f>'2010'!AF64</f>
        <v>0</v>
      </c>
      <c r="AG61" s="333">
        <f>'2010'!AG64</f>
        <v>0</v>
      </c>
      <c r="AH61" s="334">
        <f>'2010'!AH64</f>
        <v>0</v>
      </c>
      <c r="AI61" s="333">
        <f>'2010'!AI64</f>
        <v>0</v>
      </c>
      <c r="AJ61" s="492">
        <f>'2010'!AJ64</f>
        <v>0</v>
      </c>
      <c r="AK61" s="458">
        <f>'2010'!AK64</f>
        <v>1</v>
      </c>
      <c r="AL61" s="459" t="str">
        <f>'2010'!AL64</f>
        <v>20-23</v>
      </c>
      <c r="AM61" s="458">
        <f>'2010'!AM64</f>
        <v>1</v>
      </c>
      <c r="AN61" s="459" t="str">
        <f>'2010'!AN64</f>
        <v>48-51</v>
      </c>
      <c r="AO61" s="390">
        <f>'2010'!AO64</f>
        <v>20</v>
      </c>
      <c r="AP61" s="450" t="str">
        <f>'2010'!AP64</f>
        <v>48</v>
      </c>
    </row>
    <row r="62" spans="1:42" ht="42.75" customHeight="1" thickBot="1">
      <c r="A62" s="488"/>
      <c r="B62" s="460" t="str">
        <f>'2010'!B65</f>
        <v>Управление координации инвестиционно-строительной деятельности</v>
      </c>
      <c r="C62" s="333">
        <f>'2010'!C65</f>
        <v>0</v>
      </c>
      <c r="D62" s="334">
        <f>'2010'!D65</f>
        <v>0</v>
      </c>
      <c r="E62" s="333">
        <f>'2010'!E65</f>
        <v>0</v>
      </c>
      <c r="F62" s="492">
        <f>'2010'!F65</f>
        <v>0</v>
      </c>
      <c r="G62" s="333">
        <f>'2010'!G65</f>
        <v>0</v>
      </c>
      <c r="H62" s="334">
        <f>'2010'!H65</f>
        <v>0</v>
      </c>
      <c r="I62" s="333">
        <f>'2010'!I65</f>
        <v>0</v>
      </c>
      <c r="J62" s="334">
        <f>'2010'!J65</f>
        <v>0</v>
      </c>
      <c r="K62" s="333">
        <f>'2010'!K65</f>
        <v>0</v>
      </c>
      <c r="L62" s="334">
        <f>'2010'!L65</f>
        <v>0</v>
      </c>
      <c r="M62" s="333">
        <f>'2010'!M65</f>
        <v>0</v>
      </c>
      <c r="N62" s="334">
        <f>'2010'!N65</f>
        <v>0</v>
      </c>
      <c r="O62" s="333">
        <f>'2010'!O65</f>
        <v>0</v>
      </c>
      <c r="P62" s="334">
        <f>'2010'!P65</f>
        <v>0</v>
      </c>
      <c r="Q62" s="333">
        <f>'2010'!Q65</f>
        <v>33</v>
      </c>
      <c r="R62" s="334">
        <f>'2010'!R65</f>
        <v>1</v>
      </c>
      <c r="S62" s="333">
        <f>'2010'!S65</f>
        <v>0</v>
      </c>
      <c r="T62" s="334">
        <f>'2010'!T65</f>
        <v>0</v>
      </c>
      <c r="U62" s="333">
        <f>'2010'!U65</f>
        <v>0</v>
      </c>
      <c r="V62" s="334">
        <f>'2010'!V65</f>
        <v>0</v>
      </c>
      <c r="W62" s="333">
        <f>'2010'!W65</f>
        <v>0</v>
      </c>
      <c r="X62" s="334">
        <f>'2010'!X65</f>
        <v>0</v>
      </c>
      <c r="Y62" s="333">
        <f>'2010'!Y65</f>
        <v>0</v>
      </c>
      <c r="Z62" s="334">
        <f>'2010'!Z65</f>
        <v>0</v>
      </c>
      <c r="AA62" s="333">
        <f>'2010'!AA65</f>
        <v>0</v>
      </c>
      <c r="AB62" s="334">
        <f>'2010'!AB65</f>
        <v>0</v>
      </c>
      <c r="AC62" s="333">
        <f>'2010'!AC65</f>
        <v>0</v>
      </c>
      <c r="AD62" s="334">
        <f>'2010'!AD65</f>
        <v>0</v>
      </c>
      <c r="AE62" s="333">
        <f>'2010'!AE65</f>
        <v>0</v>
      </c>
      <c r="AF62" s="334">
        <f>'2010'!AF65</f>
        <v>0</v>
      </c>
      <c r="AG62" s="333">
        <f>'2010'!AG65</f>
        <v>0</v>
      </c>
      <c r="AH62" s="334">
        <f>'2010'!AH65</f>
        <v>0</v>
      </c>
      <c r="AI62" s="333">
        <f>'2010'!AI65</f>
        <v>0</v>
      </c>
      <c r="AJ62" s="492">
        <f>'2010'!AJ65</f>
        <v>0</v>
      </c>
      <c r="AK62" s="458">
        <f>'2010'!AK65</f>
        <v>1</v>
      </c>
      <c r="AL62" s="459" t="str">
        <f>'2010'!AL65</f>
        <v>20-23</v>
      </c>
      <c r="AM62" s="458">
        <f>'2010'!AM65</f>
        <v>1</v>
      </c>
      <c r="AN62" s="459" t="str">
        <f>'2010'!AN65</f>
        <v>48-51</v>
      </c>
      <c r="AO62" s="390">
        <f>'2010'!AO65</f>
        <v>21</v>
      </c>
      <c r="AP62" s="450" t="str">
        <f>'2010'!AP65</f>
        <v>49</v>
      </c>
    </row>
    <row r="63" spans="2:42" ht="27.75" customHeight="1">
      <c r="B63" s="460" t="str">
        <f>'2010'!B66</f>
        <v>Управление по энергетической политики</v>
      </c>
      <c r="C63" s="333">
        <f>'2010'!C66</f>
        <v>0</v>
      </c>
      <c r="D63" s="334">
        <f>'2010'!D66</f>
        <v>0</v>
      </c>
      <c r="E63" s="333">
        <f>'2010'!E66</f>
        <v>0</v>
      </c>
      <c r="F63" s="492">
        <f>'2010'!F66</f>
        <v>0</v>
      </c>
      <c r="G63" s="333">
        <f>'2010'!G66</f>
        <v>0</v>
      </c>
      <c r="H63" s="334">
        <f>'2010'!H66</f>
        <v>0</v>
      </c>
      <c r="I63" s="333">
        <f>'2010'!I66</f>
        <v>0</v>
      </c>
      <c r="J63" s="334">
        <f>'2010'!J66</f>
        <v>0</v>
      </c>
      <c r="K63" s="333">
        <f>'2010'!K66</f>
        <v>0</v>
      </c>
      <c r="L63" s="334">
        <f>'2010'!L66</f>
        <v>0</v>
      </c>
      <c r="M63" s="333">
        <f>'2010'!M66</f>
        <v>0</v>
      </c>
      <c r="N63" s="334">
        <f>'2010'!N66</f>
        <v>0</v>
      </c>
      <c r="O63" s="333">
        <f>'2010'!O66</f>
        <v>0</v>
      </c>
      <c r="P63" s="334">
        <f>'2010'!P66</f>
        <v>0</v>
      </c>
      <c r="Q63" s="333">
        <f>'2010'!Q66</f>
        <v>22</v>
      </c>
      <c r="R63" s="334">
        <f>'2010'!R66</f>
        <v>1</v>
      </c>
      <c r="S63" s="333">
        <f>'2010'!S66</f>
        <v>0</v>
      </c>
      <c r="T63" s="334">
        <f>'2010'!T66</f>
        <v>0</v>
      </c>
      <c r="U63" s="333">
        <f>'2010'!U66</f>
        <v>0</v>
      </c>
      <c r="V63" s="334">
        <f>'2010'!V66</f>
        <v>0</v>
      </c>
      <c r="W63" s="333">
        <f>'2010'!W66</f>
        <v>0</v>
      </c>
      <c r="X63" s="334">
        <f>'2010'!X66</f>
        <v>0</v>
      </c>
      <c r="Y63" s="333">
        <f>'2010'!Y66</f>
        <v>0</v>
      </c>
      <c r="Z63" s="334">
        <f>'2010'!Z66</f>
        <v>0</v>
      </c>
      <c r="AA63" s="333">
        <f>'2010'!AA66</f>
        <v>0</v>
      </c>
      <c r="AB63" s="334">
        <f>'2010'!AB66</f>
        <v>0</v>
      </c>
      <c r="AC63" s="333">
        <f>'2010'!AC66</f>
        <v>0</v>
      </c>
      <c r="AD63" s="334">
        <f>'2010'!AD66</f>
        <v>0</v>
      </c>
      <c r="AE63" s="333">
        <f>'2010'!AE66</f>
        <v>0</v>
      </c>
      <c r="AF63" s="334">
        <f>'2010'!AF66</f>
        <v>0</v>
      </c>
      <c r="AG63" s="333">
        <f>'2010'!AG66</f>
        <v>0</v>
      </c>
      <c r="AH63" s="334">
        <f>'2010'!AH66</f>
        <v>0</v>
      </c>
      <c r="AI63" s="333">
        <f>'2010'!AI66</f>
        <v>0</v>
      </c>
      <c r="AJ63" s="492">
        <f>'2010'!AJ66</f>
        <v>0</v>
      </c>
      <c r="AK63" s="458">
        <f>'2010'!AK66</f>
        <v>1</v>
      </c>
      <c r="AL63" s="459" t="str">
        <f>'2010'!AL66</f>
        <v>20-23</v>
      </c>
      <c r="AM63" s="458">
        <f>'2010'!AM66</f>
        <v>1</v>
      </c>
      <c r="AN63" s="459" t="str">
        <f>'2010'!AN66</f>
        <v>48-51</v>
      </c>
      <c r="AO63" s="390">
        <f>'2010'!AO66</f>
        <v>22</v>
      </c>
      <c r="AP63" s="450" t="str">
        <f>'2010'!AP66</f>
        <v>50</v>
      </c>
    </row>
    <row r="64" spans="2:42" ht="27.75" customHeight="1" thickBot="1">
      <c r="B64" s="497" t="str">
        <f>'2010'!B67</f>
        <v>Центр технического переворужения</v>
      </c>
      <c r="C64" s="498">
        <f>'2010'!C67</f>
        <v>0</v>
      </c>
      <c r="D64" s="499">
        <f>'2010'!D67</f>
        <v>0</v>
      </c>
      <c r="E64" s="498">
        <f>'2010'!E67</f>
        <v>0</v>
      </c>
      <c r="F64" s="500">
        <f>'2010'!F67</f>
        <v>0</v>
      </c>
      <c r="G64" s="498">
        <f>'2010'!G67</f>
        <v>0</v>
      </c>
      <c r="H64" s="499">
        <f>'2010'!H67</f>
        <v>0</v>
      </c>
      <c r="I64" s="498">
        <f>'2010'!I67</f>
        <v>0</v>
      </c>
      <c r="J64" s="499">
        <f>'2010'!J67</f>
        <v>0</v>
      </c>
      <c r="K64" s="498">
        <f>'2010'!K67</f>
        <v>0</v>
      </c>
      <c r="L64" s="499">
        <f>'2010'!L67</f>
        <v>0</v>
      </c>
      <c r="M64" s="498">
        <f>'2010'!M67</f>
        <v>0</v>
      </c>
      <c r="N64" s="499">
        <f>'2010'!N67</f>
        <v>0</v>
      </c>
      <c r="O64" s="498">
        <f>'2010'!O67</f>
        <v>20</v>
      </c>
      <c r="P64" s="499">
        <f>'2010'!P67</f>
        <v>1</v>
      </c>
      <c r="Q64" s="498">
        <f>'2010'!Q67</f>
        <v>0</v>
      </c>
      <c r="R64" s="499">
        <f>'2010'!R67</f>
        <v>0</v>
      </c>
      <c r="S64" s="498">
        <f>'2010'!S67</f>
        <v>0</v>
      </c>
      <c r="T64" s="499">
        <f>'2010'!T67</f>
        <v>0</v>
      </c>
      <c r="U64" s="498">
        <f>'2010'!U67</f>
        <v>0</v>
      </c>
      <c r="V64" s="499">
        <f>'2010'!V67</f>
        <v>0</v>
      </c>
      <c r="W64" s="498">
        <f>'2010'!W67</f>
        <v>0</v>
      </c>
      <c r="X64" s="499">
        <f>'2010'!X67</f>
        <v>0</v>
      </c>
      <c r="Y64" s="498">
        <f>'2010'!Y67</f>
        <v>0</v>
      </c>
      <c r="Z64" s="499">
        <f>'2010'!Z67</f>
        <v>0</v>
      </c>
      <c r="AA64" s="498">
        <f>'2010'!AA67</f>
        <v>0</v>
      </c>
      <c r="AB64" s="499">
        <f>'2010'!AB67</f>
        <v>0</v>
      </c>
      <c r="AC64" s="498">
        <f>'2010'!AC67</f>
        <v>0</v>
      </c>
      <c r="AD64" s="499">
        <f>'2010'!AD67</f>
        <v>0</v>
      </c>
      <c r="AE64" s="498">
        <f>'2010'!AE67</f>
        <v>0</v>
      </c>
      <c r="AF64" s="499">
        <f>'2010'!AF67</f>
        <v>0</v>
      </c>
      <c r="AG64" s="498">
        <f>'2010'!AG67</f>
        <v>0</v>
      </c>
      <c r="AH64" s="499">
        <f>'2010'!AH67</f>
        <v>0</v>
      </c>
      <c r="AI64" s="498">
        <f>'2010'!AI67</f>
        <v>0</v>
      </c>
      <c r="AJ64" s="500">
        <f>'2010'!AJ67</f>
        <v>0</v>
      </c>
      <c r="AK64" s="501">
        <f>'2010'!AK67</f>
        <v>1</v>
      </c>
      <c r="AL64" s="502" t="str">
        <f>'2010'!AL67</f>
        <v>20-23</v>
      </c>
      <c r="AM64" s="501">
        <f>'2010'!AM67</f>
        <v>1</v>
      </c>
      <c r="AN64" s="502" t="str">
        <f>'2010'!AN67</f>
        <v>48-51</v>
      </c>
      <c r="AO64" s="503">
        <f>'2010'!AO67</f>
        <v>23</v>
      </c>
      <c r="AP64" s="455" t="str">
        <f>'2010'!AP67</f>
        <v>51</v>
      </c>
    </row>
    <row r="65" ht="16.5">
      <c r="W65" s="386"/>
    </row>
    <row r="66" ht="16.5">
      <c r="W66" s="386"/>
    </row>
    <row r="67" ht="16.5">
      <c r="W67" s="386"/>
    </row>
    <row r="68" ht="16.5">
      <c r="W68" s="386"/>
    </row>
    <row r="69" ht="16.5">
      <c r="W69" s="386"/>
    </row>
    <row r="70" ht="16.5">
      <c r="W70" s="386"/>
    </row>
    <row r="71" ht="16.5">
      <c r="W71" s="386"/>
    </row>
    <row r="72" ht="16.5">
      <c r="W72" s="386"/>
    </row>
    <row r="73" ht="16.5">
      <c r="W73" s="386"/>
    </row>
    <row r="74" ht="16.5">
      <c r="W74" s="386"/>
    </row>
    <row r="75" ht="16.5">
      <c r="W75" s="386"/>
    </row>
    <row r="76" ht="16.5">
      <c r="W76" s="386"/>
    </row>
    <row r="77" ht="16.5">
      <c r="W77" s="386"/>
    </row>
    <row r="78" ht="16.5">
      <c r="W78" s="386"/>
    </row>
    <row r="79" ht="16.5">
      <c r="W79" s="386"/>
    </row>
    <row r="80" ht="16.5">
      <c r="W80" s="386"/>
    </row>
    <row r="81" ht="16.5">
      <c r="W81" s="386"/>
    </row>
    <row r="82" ht="16.5">
      <c r="W82" s="386"/>
    </row>
    <row r="83" ht="16.5">
      <c r="W83" s="386"/>
    </row>
    <row r="84" ht="16.5">
      <c r="W84" s="386"/>
    </row>
    <row r="85" ht="16.5">
      <c r="W85" s="386"/>
    </row>
    <row r="86" ht="16.5">
      <c r="W86" s="386"/>
    </row>
    <row r="87" ht="16.5">
      <c r="W87" s="386"/>
    </row>
    <row r="88" ht="16.5">
      <c r="W88" s="386"/>
    </row>
    <row r="89" ht="16.5">
      <c r="W89" s="386"/>
    </row>
    <row r="90" ht="16.5">
      <c r="W90" s="386"/>
    </row>
    <row r="91" ht="16.5">
      <c r="W91" s="386"/>
    </row>
    <row r="92" ht="16.5">
      <c r="W92" s="386"/>
    </row>
    <row r="93" ht="16.5">
      <c r="W93" s="386"/>
    </row>
    <row r="94" ht="16.5">
      <c r="W94" s="386"/>
    </row>
    <row r="95" ht="16.5">
      <c r="W95" s="386"/>
    </row>
    <row r="96" ht="16.5">
      <c r="W96" s="386"/>
    </row>
    <row r="97" ht="16.5">
      <c r="W97" s="386"/>
    </row>
    <row r="98" ht="16.5">
      <c r="W98" s="386"/>
    </row>
    <row r="99" ht="16.5">
      <c r="W99" s="386"/>
    </row>
    <row r="100" ht="16.5">
      <c r="W100" s="386"/>
    </row>
    <row r="101" ht="16.5">
      <c r="W101" s="386"/>
    </row>
    <row r="102" ht="16.5">
      <c r="W102" s="386"/>
    </row>
    <row r="103" ht="16.5">
      <c r="W103" s="386"/>
    </row>
    <row r="104" ht="16.5">
      <c r="W104" s="386"/>
    </row>
    <row r="105" ht="16.5">
      <c r="W105" s="386"/>
    </row>
    <row r="106" ht="16.5">
      <c r="W106" s="386"/>
    </row>
    <row r="107" ht="16.5">
      <c r="W107" s="386"/>
    </row>
    <row r="108" ht="16.5">
      <c r="W108" s="386"/>
    </row>
    <row r="109" ht="16.5">
      <c r="W109" s="386"/>
    </row>
    <row r="110" ht="16.5">
      <c r="W110" s="386"/>
    </row>
    <row r="111" ht="16.5">
      <c r="W111" s="386"/>
    </row>
    <row r="112" ht="16.5">
      <c r="W112" s="386"/>
    </row>
    <row r="113" ht="16.5">
      <c r="W113" s="386"/>
    </row>
    <row r="114" ht="16.5">
      <c r="W114" s="386"/>
    </row>
    <row r="115" ht="16.5">
      <c r="W115" s="386"/>
    </row>
    <row r="116" ht="16.5">
      <c r="W116" s="386"/>
    </row>
    <row r="117" ht="16.5">
      <c r="W117" s="386"/>
    </row>
    <row r="118" ht="16.5">
      <c r="W118" s="386"/>
    </row>
    <row r="119" ht="16.5">
      <c r="W119" s="386"/>
    </row>
    <row r="120" ht="16.5">
      <c r="W120" s="386"/>
    </row>
    <row r="121" ht="16.5">
      <c r="W121" s="386"/>
    </row>
    <row r="122" ht="16.5">
      <c r="W122" s="386"/>
    </row>
    <row r="123" ht="16.5">
      <c r="W123" s="386"/>
    </row>
    <row r="124" ht="16.5">
      <c r="W124" s="386"/>
    </row>
    <row r="125" ht="16.5">
      <c r="W125" s="386"/>
    </row>
    <row r="126" ht="16.5">
      <c r="W126" s="386"/>
    </row>
    <row r="127" ht="16.5">
      <c r="W127" s="386"/>
    </row>
    <row r="128" ht="16.5">
      <c r="W128" s="386"/>
    </row>
    <row r="129" ht="16.5">
      <c r="W129" s="386"/>
    </row>
    <row r="130" ht="16.5">
      <c r="W130" s="386"/>
    </row>
    <row r="131" ht="16.5">
      <c r="W131" s="386"/>
    </row>
  </sheetData>
  <sheetProtection/>
  <mergeCells count="23">
    <mergeCell ref="A8:A10"/>
    <mergeCell ref="B8:B10"/>
    <mergeCell ref="G8:H9"/>
    <mergeCell ref="E8:F9"/>
    <mergeCell ref="C8:D9"/>
    <mergeCell ref="K8:L9"/>
    <mergeCell ref="I8:J9"/>
    <mergeCell ref="Y8:AB8"/>
    <mergeCell ref="AA9:AB9"/>
    <mergeCell ref="Y9:Z9"/>
    <mergeCell ref="S8:T9"/>
    <mergeCell ref="W8:X9"/>
    <mergeCell ref="M8:N9"/>
    <mergeCell ref="U8:V9"/>
    <mergeCell ref="Q8:R9"/>
    <mergeCell ref="O8:P9"/>
    <mergeCell ref="AC8:AD9"/>
    <mergeCell ref="AO8:AP8"/>
    <mergeCell ref="AK8:AL8"/>
    <mergeCell ref="AM8:AN8"/>
    <mergeCell ref="AI8:AJ9"/>
    <mergeCell ref="AG8:AH9"/>
    <mergeCell ref="AE8:AF9"/>
  </mergeCells>
  <printOptions horizontalCentered="1"/>
  <pageMargins left="0.3937007874015748" right="0.35433070866141736" top="0.2362204724409449" bottom="0.31496062992125984" header="0.1968503937007874" footer="0.2362204724409449"/>
  <pageSetup fitToHeight="1" fitToWidth="1" horizontalDpi="600" verticalDpi="600" orientation="landscape" paperSize="8" scale="43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8:BW130"/>
  <sheetViews>
    <sheetView zoomScale="75" zoomScaleNormal="75" zoomScalePageLayoutView="0" workbookViewId="0" topLeftCell="B1">
      <pane xSplit="1" ySplit="10" topLeftCell="C29" activePane="bottomRight" state="frozen"/>
      <selection pane="topLeft" activeCell="B1" sqref="B1"/>
      <selection pane="topRight" activeCell="C1" sqref="C1"/>
      <selection pane="bottomLeft" activeCell="B10" sqref="B10"/>
      <selection pane="bottomRight" activeCell="E8" sqref="E8:F9"/>
    </sheetView>
  </sheetViews>
  <sheetFormatPr defaultColWidth="9.125" defaultRowHeight="12.75"/>
  <cols>
    <col min="1" max="1" width="4.875" style="1" hidden="1" customWidth="1"/>
    <col min="2" max="2" width="51.375" style="1" customWidth="1"/>
    <col min="3" max="18" width="8.625" style="1" customWidth="1"/>
    <col min="19" max="20" width="8.625" style="1" hidden="1" customWidth="1"/>
    <col min="21" max="36" width="8.625" style="1" customWidth="1"/>
    <col min="37" max="37" width="15.50390625" style="1" customWidth="1"/>
    <col min="38" max="38" width="12.50390625" style="1" customWidth="1"/>
    <col min="39" max="39" width="15.375" style="1" customWidth="1"/>
    <col min="40" max="40" width="13.125" style="1" customWidth="1"/>
    <col min="41" max="41" width="13.875" style="1" bestFit="1" customWidth="1"/>
    <col min="42" max="42" width="13.125" style="336" customWidth="1"/>
    <col min="43" max="16384" width="9.125" style="1" customWidth="1"/>
  </cols>
  <sheetData>
    <row r="7" ht="44.25" customHeight="1" thickBot="1"/>
    <row r="8" spans="1:75" ht="34.5" customHeight="1">
      <c r="A8" s="723" t="s">
        <v>31</v>
      </c>
      <c r="B8" s="729" t="s">
        <v>61</v>
      </c>
      <c r="C8" s="739" t="s">
        <v>18</v>
      </c>
      <c r="D8" s="740"/>
      <c r="E8" s="739" t="s">
        <v>205</v>
      </c>
      <c r="F8" s="740"/>
      <c r="G8" s="739" t="s">
        <v>22</v>
      </c>
      <c r="H8" s="740"/>
      <c r="I8" s="739" t="s">
        <v>27</v>
      </c>
      <c r="J8" s="740"/>
      <c r="K8" s="739" t="s">
        <v>182</v>
      </c>
      <c r="L8" s="740"/>
      <c r="M8" s="739" t="s">
        <v>23</v>
      </c>
      <c r="N8" s="740"/>
      <c r="O8" s="739" t="s">
        <v>25</v>
      </c>
      <c r="P8" s="740"/>
      <c r="Q8" s="739" t="s">
        <v>24</v>
      </c>
      <c r="R8" s="740"/>
      <c r="S8" s="739" t="s">
        <v>178</v>
      </c>
      <c r="T8" s="740"/>
      <c r="U8" s="739" t="s">
        <v>181</v>
      </c>
      <c r="V8" s="740"/>
      <c r="W8" s="739" t="s">
        <v>121</v>
      </c>
      <c r="X8" s="740"/>
      <c r="Y8" s="727" t="s">
        <v>122</v>
      </c>
      <c r="Z8" s="710"/>
      <c r="AA8" s="710"/>
      <c r="AB8" s="728"/>
      <c r="AC8" s="739" t="s">
        <v>63</v>
      </c>
      <c r="AD8" s="740"/>
      <c r="AE8" s="739" t="s">
        <v>66</v>
      </c>
      <c r="AF8" s="740"/>
      <c r="AG8" s="739" t="s">
        <v>64</v>
      </c>
      <c r="AH8" s="740"/>
      <c r="AI8" s="739" t="s">
        <v>65</v>
      </c>
      <c r="AJ8" s="740"/>
      <c r="AK8" s="727" t="s">
        <v>71</v>
      </c>
      <c r="AL8" s="728"/>
      <c r="AM8" s="727" t="s">
        <v>72</v>
      </c>
      <c r="AN8" s="728"/>
      <c r="AO8" s="727" t="s">
        <v>142</v>
      </c>
      <c r="AP8" s="728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</row>
    <row r="9" spans="1:75" ht="16.5">
      <c r="A9" s="745"/>
      <c r="B9" s="746"/>
      <c r="C9" s="741"/>
      <c r="D9" s="742"/>
      <c r="E9" s="741"/>
      <c r="F9" s="742"/>
      <c r="G9" s="741"/>
      <c r="H9" s="742"/>
      <c r="I9" s="741"/>
      <c r="J9" s="742"/>
      <c r="K9" s="741"/>
      <c r="L9" s="742"/>
      <c r="M9" s="741"/>
      <c r="N9" s="742"/>
      <c r="O9" s="741"/>
      <c r="P9" s="742"/>
      <c r="Q9" s="741"/>
      <c r="R9" s="742"/>
      <c r="S9" s="741"/>
      <c r="T9" s="742"/>
      <c r="U9" s="741"/>
      <c r="V9" s="742"/>
      <c r="W9" s="741"/>
      <c r="X9" s="742"/>
      <c r="Y9" s="737" t="s">
        <v>231</v>
      </c>
      <c r="Z9" s="738"/>
      <c r="AA9" s="737" t="s">
        <v>232</v>
      </c>
      <c r="AB9" s="738"/>
      <c r="AC9" s="741"/>
      <c r="AD9" s="742"/>
      <c r="AE9" s="741"/>
      <c r="AF9" s="742"/>
      <c r="AG9" s="741"/>
      <c r="AH9" s="742"/>
      <c r="AI9" s="741"/>
      <c r="AJ9" s="742"/>
      <c r="AK9" s="504"/>
      <c r="AL9" s="505"/>
      <c r="AM9" s="504"/>
      <c r="AN9" s="505"/>
      <c r="AO9" s="504"/>
      <c r="AP9" s="505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</row>
    <row r="10" spans="1:75" ht="30" customHeight="1" thickBot="1">
      <c r="A10" s="724"/>
      <c r="B10" s="730"/>
      <c r="C10" s="136" t="s">
        <v>19</v>
      </c>
      <c r="D10" s="135" t="s">
        <v>20</v>
      </c>
      <c r="E10" s="137" t="s">
        <v>19</v>
      </c>
      <c r="F10" s="138" t="s">
        <v>20</v>
      </c>
      <c r="G10" s="137" t="s">
        <v>19</v>
      </c>
      <c r="H10" s="138" t="s">
        <v>20</v>
      </c>
      <c r="I10" s="137" t="s">
        <v>19</v>
      </c>
      <c r="J10" s="138" t="s">
        <v>20</v>
      </c>
      <c r="K10" s="137" t="s">
        <v>19</v>
      </c>
      <c r="L10" s="138" t="s">
        <v>20</v>
      </c>
      <c r="M10" s="137" t="s">
        <v>19</v>
      </c>
      <c r="N10" s="138" t="s">
        <v>20</v>
      </c>
      <c r="O10" s="134" t="s">
        <v>19</v>
      </c>
      <c r="P10" s="135" t="s">
        <v>20</v>
      </c>
      <c r="Q10" s="134" t="s">
        <v>19</v>
      </c>
      <c r="R10" s="135" t="s">
        <v>20</v>
      </c>
      <c r="S10" s="134" t="s">
        <v>19</v>
      </c>
      <c r="T10" s="135" t="s">
        <v>20</v>
      </c>
      <c r="U10" s="134" t="s">
        <v>19</v>
      </c>
      <c r="V10" s="135" t="s">
        <v>20</v>
      </c>
      <c r="W10" s="134" t="s">
        <v>19</v>
      </c>
      <c r="X10" s="135" t="s">
        <v>20</v>
      </c>
      <c r="Y10" s="134" t="s">
        <v>19</v>
      </c>
      <c r="Z10" s="135" t="s">
        <v>20</v>
      </c>
      <c r="AA10" s="134" t="s">
        <v>19</v>
      </c>
      <c r="AB10" s="135" t="s">
        <v>20</v>
      </c>
      <c r="AC10" s="134" t="s">
        <v>19</v>
      </c>
      <c r="AD10" s="135" t="s">
        <v>20</v>
      </c>
      <c r="AE10" s="134" t="s">
        <v>19</v>
      </c>
      <c r="AF10" s="135" t="s">
        <v>20</v>
      </c>
      <c r="AG10" s="137" t="s">
        <v>19</v>
      </c>
      <c r="AH10" s="138" t="s">
        <v>20</v>
      </c>
      <c r="AI10" s="136" t="s">
        <v>19</v>
      </c>
      <c r="AJ10" s="139" t="s">
        <v>20</v>
      </c>
      <c r="AK10" s="349" t="s">
        <v>29</v>
      </c>
      <c r="AL10" s="350" t="s">
        <v>30</v>
      </c>
      <c r="AM10" s="349" t="s">
        <v>29</v>
      </c>
      <c r="AN10" s="350" t="s">
        <v>30</v>
      </c>
      <c r="AO10" s="349" t="s">
        <v>143</v>
      </c>
      <c r="AP10" s="358" t="s">
        <v>144</v>
      </c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</row>
    <row r="11" spans="1:75" ht="34.5" customHeight="1">
      <c r="A11" s="103"/>
      <c r="B11" s="155" t="s">
        <v>62</v>
      </c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59"/>
      <c r="AL11" s="160"/>
      <c r="AM11" s="159"/>
      <c r="AN11" s="161"/>
      <c r="AO11" s="426"/>
      <c r="AP11" s="359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</row>
    <row r="12" spans="1:75" ht="27.75">
      <c r="A12" s="378"/>
      <c r="B12" s="391" t="s">
        <v>74</v>
      </c>
      <c r="C12" s="151">
        <v>5</v>
      </c>
      <c r="D12" s="152">
        <v>15</v>
      </c>
      <c r="E12" s="462" t="s">
        <v>254</v>
      </c>
      <c r="F12" s="150">
        <v>13</v>
      </c>
      <c r="G12" s="149">
        <v>1</v>
      </c>
      <c r="H12" s="150">
        <v>20</v>
      </c>
      <c r="I12" s="463">
        <v>3</v>
      </c>
      <c r="J12" s="146">
        <v>17</v>
      </c>
      <c r="K12" s="462" t="s">
        <v>37</v>
      </c>
      <c r="L12" s="150">
        <v>18</v>
      </c>
      <c r="M12" s="462" t="s">
        <v>37</v>
      </c>
      <c r="N12" s="150">
        <v>18</v>
      </c>
      <c r="O12" s="462" t="s">
        <v>59</v>
      </c>
      <c r="P12" s="570" t="s">
        <v>259</v>
      </c>
      <c r="Q12" s="149">
        <v>8</v>
      </c>
      <c r="R12" s="150">
        <v>12</v>
      </c>
      <c r="S12" s="462"/>
      <c r="T12" s="150"/>
      <c r="U12" s="462" t="s">
        <v>38</v>
      </c>
      <c r="V12" s="150">
        <v>14</v>
      </c>
      <c r="W12" s="462" t="s">
        <v>267</v>
      </c>
      <c r="X12" s="150">
        <v>5.5</v>
      </c>
      <c r="Y12" s="149">
        <v>4</v>
      </c>
      <c r="Z12" s="150">
        <v>19</v>
      </c>
      <c r="AA12" s="149"/>
      <c r="AB12" s="150"/>
      <c r="AC12" s="149">
        <v>5</v>
      </c>
      <c r="AD12" s="150">
        <v>15</v>
      </c>
      <c r="AE12" s="149">
        <v>1</v>
      </c>
      <c r="AF12" s="150">
        <v>20</v>
      </c>
      <c r="AG12" s="149">
        <v>2</v>
      </c>
      <c r="AH12" s="150">
        <v>18</v>
      </c>
      <c r="AI12" s="462" t="s">
        <v>37</v>
      </c>
      <c r="AJ12" s="466">
        <v>18</v>
      </c>
      <c r="AK12" s="290">
        <f aca="true" t="shared" si="0" ref="AK12:AK23">AM12</f>
        <v>235</v>
      </c>
      <c r="AL12" s="364" t="s">
        <v>41</v>
      </c>
      <c r="AM12" s="288">
        <f aca="true" t="shared" si="1" ref="AM12:AM23">D12+F12+H12+J12+N12+P12+R12+T12+X12+AD12+AF12+AH12+AJ12+AB12+V12+L12+Z12</f>
        <v>235</v>
      </c>
      <c r="AN12" s="364" t="s">
        <v>41</v>
      </c>
      <c r="AO12" s="574" t="s">
        <v>41</v>
      </c>
      <c r="AP12" s="449">
        <v>1</v>
      </c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</row>
    <row r="13" spans="1:75" ht="45">
      <c r="A13" s="379"/>
      <c r="B13" s="394" t="s">
        <v>206</v>
      </c>
      <c r="C13" s="147">
        <v>6</v>
      </c>
      <c r="D13" s="148">
        <v>14</v>
      </c>
      <c r="E13" s="463" t="s">
        <v>37</v>
      </c>
      <c r="F13" s="146">
        <v>18</v>
      </c>
      <c r="G13" s="145">
        <v>2</v>
      </c>
      <c r="H13" s="146">
        <v>18</v>
      </c>
      <c r="I13" s="463">
        <v>1</v>
      </c>
      <c r="J13" s="146">
        <v>20</v>
      </c>
      <c r="K13" s="463" t="s">
        <v>222</v>
      </c>
      <c r="L13" s="146">
        <v>8</v>
      </c>
      <c r="M13" s="463" t="s">
        <v>36</v>
      </c>
      <c r="N13" s="146">
        <v>17</v>
      </c>
      <c r="O13" s="463" t="s">
        <v>34</v>
      </c>
      <c r="P13" s="566" t="s">
        <v>32</v>
      </c>
      <c r="Q13" s="145">
        <v>3</v>
      </c>
      <c r="R13" s="146">
        <v>17</v>
      </c>
      <c r="S13" s="463"/>
      <c r="T13" s="146"/>
      <c r="U13" s="463" t="s">
        <v>36</v>
      </c>
      <c r="V13" s="146">
        <v>17</v>
      </c>
      <c r="W13" s="463" t="s">
        <v>36</v>
      </c>
      <c r="X13" s="146">
        <v>17</v>
      </c>
      <c r="Y13" s="145">
        <v>3</v>
      </c>
      <c r="Z13" s="146">
        <v>20</v>
      </c>
      <c r="AA13" s="145"/>
      <c r="AB13" s="146"/>
      <c r="AC13" s="145">
        <v>11</v>
      </c>
      <c r="AD13" s="146">
        <v>9</v>
      </c>
      <c r="AE13" s="145">
        <v>2</v>
      </c>
      <c r="AF13" s="146">
        <v>18</v>
      </c>
      <c r="AG13" s="145">
        <v>4</v>
      </c>
      <c r="AH13" s="146">
        <v>16</v>
      </c>
      <c r="AI13" s="463" t="s">
        <v>38</v>
      </c>
      <c r="AJ13" s="467">
        <v>14</v>
      </c>
      <c r="AK13" s="291">
        <f t="shared" si="0"/>
        <v>234</v>
      </c>
      <c r="AL13" s="348" t="s">
        <v>37</v>
      </c>
      <c r="AM13" s="273">
        <f t="shared" si="1"/>
        <v>234</v>
      </c>
      <c r="AN13" s="348" t="s">
        <v>37</v>
      </c>
      <c r="AO13" s="575" t="s">
        <v>37</v>
      </c>
      <c r="AP13" s="450">
        <v>2</v>
      </c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</row>
    <row r="14" spans="1:75" ht="27.75">
      <c r="A14" s="379"/>
      <c r="B14" s="547" t="s">
        <v>77</v>
      </c>
      <c r="C14" s="147">
        <v>2</v>
      </c>
      <c r="D14" s="148">
        <v>18</v>
      </c>
      <c r="E14" s="463" t="s">
        <v>36</v>
      </c>
      <c r="F14" s="146">
        <v>17</v>
      </c>
      <c r="G14" s="145">
        <v>7</v>
      </c>
      <c r="H14" s="146">
        <v>13</v>
      </c>
      <c r="I14" s="463" t="s">
        <v>256</v>
      </c>
      <c r="J14" s="146">
        <v>5</v>
      </c>
      <c r="K14" s="463" t="s">
        <v>41</v>
      </c>
      <c r="L14" s="146">
        <v>20</v>
      </c>
      <c r="M14" s="463"/>
      <c r="N14" s="146"/>
      <c r="O14" s="463">
        <v>2</v>
      </c>
      <c r="P14" s="566">
        <v>18</v>
      </c>
      <c r="Q14" s="145">
        <v>1</v>
      </c>
      <c r="R14" s="146">
        <v>20</v>
      </c>
      <c r="S14" s="463"/>
      <c r="T14" s="146"/>
      <c r="U14" s="463" t="s">
        <v>41</v>
      </c>
      <c r="V14" s="146">
        <v>20</v>
      </c>
      <c r="W14" s="463" t="s">
        <v>267</v>
      </c>
      <c r="X14" s="146">
        <v>5.5</v>
      </c>
      <c r="Y14" s="145">
        <v>1</v>
      </c>
      <c r="Z14" s="146">
        <v>23</v>
      </c>
      <c r="AA14" s="145"/>
      <c r="AB14" s="146"/>
      <c r="AC14" s="145">
        <v>1</v>
      </c>
      <c r="AD14" s="146">
        <v>20</v>
      </c>
      <c r="AE14" s="145">
        <v>3</v>
      </c>
      <c r="AF14" s="146">
        <v>17</v>
      </c>
      <c r="AG14" s="145">
        <v>18</v>
      </c>
      <c r="AH14" s="146">
        <v>2</v>
      </c>
      <c r="AI14" s="463" t="s">
        <v>200</v>
      </c>
      <c r="AJ14" s="467">
        <v>1</v>
      </c>
      <c r="AK14" s="291">
        <f t="shared" si="0"/>
        <v>199.5</v>
      </c>
      <c r="AL14" s="348" t="s">
        <v>36</v>
      </c>
      <c r="AM14" s="273">
        <f t="shared" si="1"/>
        <v>199.5</v>
      </c>
      <c r="AN14" s="348" t="s">
        <v>36</v>
      </c>
      <c r="AO14" s="575" t="s">
        <v>36</v>
      </c>
      <c r="AP14" s="450">
        <v>3</v>
      </c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</row>
    <row r="15" spans="1:75" ht="27.75">
      <c r="A15" s="379"/>
      <c r="B15" s="547" t="s">
        <v>78</v>
      </c>
      <c r="C15" s="147">
        <v>14</v>
      </c>
      <c r="D15" s="148">
        <v>6</v>
      </c>
      <c r="E15" s="463" t="s">
        <v>41</v>
      </c>
      <c r="F15" s="146">
        <v>20</v>
      </c>
      <c r="G15" s="145">
        <v>12</v>
      </c>
      <c r="H15" s="146">
        <v>8</v>
      </c>
      <c r="I15" s="465">
        <v>2</v>
      </c>
      <c r="J15" s="146">
        <v>18</v>
      </c>
      <c r="K15" s="493" t="s">
        <v>223</v>
      </c>
      <c r="L15" s="146">
        <v>5</v>
      </c>
      <c r="M15" s="463" t="s">
        <v>132</v>
      </c>
      <c r="N15" s="146">
        <v>2</v>
      </c>
      <c r="O15" s="463">
        <v>4</v>
      </c>
      <c r="P15" s="566">
        <v>16</v>
      </c>
      <c r="Q15" s="145">
        <v>29</v>
      </c>
      <c r="R15" s="146">
        <v>1</v>
      </c>
      <c r="S15" s="463"/>
      <c r="T15" s="146"/>
      <c r="U15" s="463"/>
      <c r="V15" s="146"/>
      <c r="W15" s="463" t="s">
        <v>41</v>
      </c>
      <c r="X15" s="146">
        <v>20</v>
      </c>
      <c r="Y15" s="145">
        <v>8</v>
      </c>
      <c r="Z15" s="146">
        <v>15</v>
      </c>
      <c r="AA15" s="145"/>
      <c r="AB15" s="146"/>
      <c r="AC15" s="145">
        <v>10</v>
      </c>
      <c r="AD15" s="146">
        <v>10</v>
      </c>
      <c r="AE15" s="145">
        <v>2</v>
      </c>
      <c r="AF15" s="146">
        <v>18</v>
      </c>
      <c r="AG15" s="145">
        <v>10</v>
      </c>
      <c r="AH15" s="146">
        <v>10</v>
      </c>
      <c r="AI15" s="463" t="s">
        <v>136</v>
      </c>
      <c r="AJ15" s="467">
        <v>1</v>
      </c>
      <c r="AK15" s="291">
        <f t="shared" si="0"/>
        <v>150</v>
      </c>
      <c r="AL15" s="348" t="s">
        <v>39</v>
      </c>
      <c r="AM15" s="273">
        <f t="shared" si="1"/>
        <v>150</v>
      </c>
      <c r="AN15" s="348" t="s">
        <v>40</v>
      </c>
      <c r="AO15" s="575" t="s">
        <v>39</v>
      </c>
      <c r="AP15" s="450">
        <v>4</v>
      </c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</row>
    <row r="16" spans="1:75" ht="27.75">
      <c r="A16" s="379"/>
      <c r="B16" s="547" t="s">
        <v>73</v>
      </c>
      <c r="C16" s="147">
        <v>11</v>
      </c>
      <c r="D16" s="148">
        <v>9</v>
      </c>
      <c r="E16" s="463"/>
      <c r="F16" s="146"/>
      <c r="G16" s="145">
        <v>6</v>
      </c>
      <c r="H16" s="146">
        <v>14</v>
      </c>
      <c r="I16" s="463" t="s">
        <v>256</v>
      </c>
      <c r="J16" s="146">
        <v>5</v>
      </c>
      <c r="K16" s="493" t="s">
        <v>223</v>
      </c>
      <c r="L16" s="146">
        <v>5</v>
      </c>
      <c r="M16" s="463" t="s">
        <v>35</v>
      </c>
      <c r="N16" s="146">
        <v>12</v>
      </c>
      <c r="O16" s="463" t="s">
        <v>38</v>
      </c>
      <c r="P16" s="566">
        <v>14</v>
      </c>
      <c r="Q16" s="463" t="s">
        <v>44</v>
      </c>
      <c r="R16" s="146">
        <v>10</v>
      </c>
      <c r="S16" s="463"/>
      <c r="T16" s="146"/>
      <c r="U16" s="463"/>
      <c r="V16" s="146"/>
      <c r="W16" s="463" t="s">
        <v>36</v>
      </c>
      <c r="X16" s="146">
        <v>17</v>
      </c>
      <c r="Y16" s="145">
        <v>2</v>
      </c>
      <c r="Z16" s="146">
        <v>21</v>
      </c>
      <c r="AA16" s="145"/>
      <c r="AB16" s="146"/>
      <c r="AC16" s="145">
        <v>8</v>
      </c>
      <c r="AD16" s="146">
        <v>12</v>
      </c>
      <c r="AE16" s="145"/>
      <c r="AF16" s="146"/>
      <c r="AG16" s="145">
        <v>9</v>
      </c>
      <c r="AH16" s="146">
        <v>11</v>
      </c>
      <c r="AI16" s="463" t="s">
        <v>33</v>
      </c>
      <c r="AJ16" s="467">
        <v>13</v>
      </c>
      <c r="AK16" s="291">
        <f t="shared" si="0"/>
        <v>143</v>
      </c>
      <c r="AL16" s="348" t="s">
        <v>40</v>
      </c>
      <c r="AM16" s="273">
        <f t="shared" si="1"/>
        <v>143</v>
      </c>
      <c r="AN16" s="348" t="s">
        <v>38</v>
      </c>
      <c r="AO16" s="575" t="s">
        <v>40</v>
      </c>
      <c r="AP16" s="450">
        <v>5</v>
      </c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</row>
    <row r="17" spans="1:75" ht="27.75">
      <c r="A17" s="379"/>
      <c r="B17" s="547" t="s">
        <v>79</v>
      </c>
      <c r="C17" s="147">
        <v>15</v>
      </c>
      <c r="D17" s="148">
        <v>5</v>
      </c>
      <c r="E17" s="463" t="s">
        <v>255</v>
      </c>
      <c r="F17" s="146">
        <v>6</v>
      </c>
      <c r="G17" s="145">
        <v>15</v>
      </c>
      <c r="H17" s="146">
        <v>5</v>
      </c>
      <c r="I17" s="463" t="s">
        <v>256</v>
      </c>
      <c r="J17" s="146">
        <v>5</v>
      </c>
      <c r="K17" s="463" t="s">
        <v>222</v>
      </c>
      <c r="L17" s="146">
        <v>8</v>
      </c>
      <c r="M17" s="463" t="s">
        <v>48</v>
      </c>
      <c r="N17" s="146">
        <v>4</v>
      </c>
      <c r="O17" s="463">
        <v>1</v>
      </c>
      <c r="P17" s="566">
        <v>20</v>
      </c>
      <c r="Q17" s="145">
        <v>20</v>
      </c>
      <c r="R17" s="146">
        <v>1</v>
      </c>
      <c r="S17" s="145"/>
      <c r="T17" s="146"/>
      <c r="U17" s="463" t="s">
        <v>40</v>
      </c>
      <c r="V17" s="146">
        <v>15</v>
      </c>
      <c r="W17" s="463" t="s">
        <v>268</v>
      </c>
      <c r="X17" s="146">
        <v>1.5</v>
      </c>
      <c r="Y17" s="145"/>
      <c r="Z17" s="146"/>
      <c r="AA17" s="145">
        <v>14</v>
      </c>
      <c r="AB17" s="146">
        <v>6</v>
      </c>
      <c r="AC17" s="145">
        <v>9</v>
      </c>
      <c r="AD17" s="146">
        <v>11</v>
      </c>
      <c r="AE17" s="145">
        <v>4</v>
      </c>
      <c r="AF17" s="146">
        <v>16</v>
      </c>
      <c r="AG17" s="145">
        <v>13</v>
      </c>
      <c r="AH17" s="146">
        <v>7</v>
      </c>
      <c r="AI17" s="463"/>
      <c r="AJ17" s="467"/>
      <c r="AK17" s="291">
        <f t="shared" si="0"/>
        <v>110.5</v>
      </c>
      <c r="AL17" s="348" t="s">
        <v>38</v>
      </c>
      <c r="AM17" s="273">
        <f t="shared" si="1"/>
        <v>110.5</v>
      </c>
      <c r="AN17" s="348" t="s">
        <v>32</v>
      </c>
      <c r="AO17" s="575" t="s">
        <v>38</v>
      </c>
      <c r="AP17" s="450">
        <v>6</v>
      </c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</row>
    <row r="18" spans="1:75" ht="27.75">
      <c r="A18" s="379"/>
      <c r="B18" s="547" t="s">
        <v>76</v>
      </c>
      <c r="C18" s="147">
        <v>3</v>
      </c>
      <c r="D18" s="148">
        <v>17</v>
      </c>
      <c r="E18" s="463"/>
      <c r="F18" s="146"/>
      <c r="G18" s="145">
        <v>8</v>
      </c>
      <c r="H18" s="146">
        <v>12</v>
      </c>
      <c r="I18" s="463"/>
      <c r="J18" s="146"/>
      <c r="K18" s="463" t="s">
        <v>222</v>
      </c>
      <c r="L18" s="146">
        <v>8</v>
      </c>
      <c r="M18" s="463" t="s">
        <v>33</v>
      </c>
      <c r="N18" s="146">
        <v>13</v>
      </c>
      <c r="O18" s="463"/>
      <c r="P18" s="566"/>
      <c r="Q18" s="145">
        <v>15</v>
      </c>
      <c r="R18" s="146">
        <v>5</v>
      </c>
      <c r="S18" s="463"/>
      <c r="T18" s="146"/>
      <c r="U18" s="463"/>
      <c r="V18" s="146"/>
      <c r="W18" s="463" t="s">
        <v>37</v>
      </c>
      <c r="X18" s="146">
        <v>9</v>
      </c>
      <c r="Y18" s="145"/>
      <c r="Z18" s="146"/>
      <c r="AA18" s="145">
        <v>3</v>
      </c>
      <c r="AB18" s="146">
        <v>8.5</v>
      </c>
      <c r="AC18" s="145">
        <v>13</v>
      </c>
      <c r="AD18" s="146">
        <v>7</v>
      </c>
      <c r="AE18" s="145">
        <v>10</v>
      </c>
      <c r="AF18" s="146">
        <v>10</v>
      </c>
      <c r="AG18" s="145">
        <v>19</v>
      </c>
      <c r="AH18" s="146">
        <v>1</v>
      </c>
      <c r="AI18" s="463" t="s">
        <v>241</v>
      </c>
      <c r="AJ18" s="467">
        <v>2.5</v>
      </c>
      <c r="AK18" s="291">
        <f t="shared" si="0"/>
        <v>93</v>
      </c>
      <c r="AL18" s="348" t="s">
        <v>33</v>
      </c>
      <c r="AM18" s="273">
        <f t="shared" si="1"/>
        <v>93</v>
      </c>
      <c r="AN18" s="348" t="s">
        <v>49</v>
      </c>
      <c r="AO18" s="575" t="s">
        <v>33</v>
      </c>
      <c r="AP18" s="450">
        <v>7</v>
      </c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</row>
    <row r="19" spans="1:75" ht="27.75">
      <c r="A19" s="379"/>
      <c r="B19" s="547" t="s">
        <v>80</v>
      </c>
      <c r="C19" s="147"/>
      <c r="D19" s="148"/>
      <c r="E19" s="463"/>
      <c r="F19" s="146"/>
      <c r="G19" s="145"/>
      <c r="H19" s="146"/>
      <c r="I19" s="145"/>
      <c r="J19" s="146"/>
      <c r="K19" s="463" t="s">
        <v>223</v>
      </c>
      <c r="L19" s="146">
        <v>5</v>
      </c>
      <c r="M19" s="463"/>
      <c r="N19" s="146"/>
      <c r="O19" s="463" t="s">
        <v>32</v>
      </c>
      <c r="P19" s="566" t="s">
        <v>34</v>
      </c>
      <c r="Q19" s="145">
        <v>2</v>
      </c>
      <c r="R19" s="146">
        <v>18</v>
      </c>
      <c r="S19" s="463"/>
      <c r="T19" s="146"/>
      <c r="U19" s="463"/>
      <c r="V19" s="146"/>
      <c r="W19" s="463" t="s">
        <v>267</v>
      </c>
      <c r="X19" s="146">
        <v>5.5</v>
      </c>
      <c r="Y19" s="145">
        <v>6</v>
      </c>
      <c r="Z19" s="146">
        <v>17</v>
      </c>
      <c r="AA19" s="145"/>
      <c r="AB19" s="146"/>
      <c r="AC19" s="145">
        <v>12</v>
      </c>
      <c r="AD19" s="146">
        <v>8</v>
      </c>
      <c r="AE19" s="145"/>
      <c r="AF19" s="146"/>
      <c r="AG19" s="145"/>
      <c r="AH19" s="146"/>
      <c r="AI19" s="463"/>
      <c r="AJ19" s="467"/>
      <c r="AK19" s="291">
        <f t="shared" si="0"/>
        <v>62.5</v>
      </c>
      <c r="AL19" s="348" t="s">
        <v>35</v>
      </c>
      <c r="AM19" s="273">
        <f t="shared" si="1"/>
        <v>62.5</v>
      </c>
      <c r="AN19" s="348" t="s">
        <v>104</v>
      </c>
      <c r="AO19" s="575" t="s">
        <v>35</v>
      </c>
      <c r="AP19" s="450">
        <v>8</v>
      </c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</row>
    <row r="20" spans="1:75" ht="27.75">
      <c r="A20" s="379"/>
      <c r="B20" s="547" t="s">
        <v>93</v>
      </c>
      <c r="C20" s="475"/>
      <c r="D20" s="146"/>
      <c r="E20" s="463" t="s">
        <v>254</v>
      </c>
      <c r="F20" s="146">
        <v>13</v>
      </c>
      <c r="G20" s="145"/>
      <c r="H20" s="146"/>
      <c r="I20" s="463" t="s">
        <v>256</v>
      </c>
      <c r="J20" s="146">
        <v>5</v>
      </c>
      <c r="K20" s="493" t="s">
        <v>223</v>
      </c>
      <c r="L20" s="146">
        <v>5</v>
      </c>
      <c r="M20" s="145"/>
      <c r="N20" s="146"/>
      <c r="O20" s="463"/>
      <c r="P20" s="566"/>
      <c r="Q20" s="145">
        <v>33</v>
      </c>
      <c r="R20" s="146">
        <v>1</v>
      </c>
      <c r="S20" s="463"/>
      <c r="T20" s="146"/>
      <c r="U20" s="463" t="s">
        <v>42</v>
      </c>
      <c r="V20" s="146">
        <v>7</v>
      </c>
      <c r="W20" s="463" t="s">
        <v>268</v>
      </c>
      <c r="X20" s="468">
        <v>1.5</v>
      </c>
      <c r="Y20" s="145"/>
      <c r="Z20" s="146"/>
      <c r="AA20" s="145">
        <v>16</v>
      </c>
      <c r="AB20" s="146">
        <v>4</v>
      </c>
      <c r="AC20" s="145"/>
      <c r="AD20" s="146"/>
      <c r="AE20" s="145"/>
      <c r="AF20" s="146"/>
      <c r="AG20" s="145"/>
      <c r="AH20" s="146"/>
      <c r="AI20" s="463"/>
      <c r="AJ20" s="467"/>
      <c r="AK20" s="273">
        <f t="shared" si="0"/>
        <v>36.5</v>
      </c>
      <c r="AL20" s="348" t="s">
        <v>34</v>
      </c>
      <c r="AM20" s="273">
        <f t="shared" si="1"/>
        <v>36.5</v>
      </c>
      <c r="AN20" s="348" t="s">
        <v>275</v>
      </c>
      <c r="AO20" s="575" t="s">
        <v>34</v>
      </c>
      <c r="AP20" s="450">
        <v>9</v>
      </c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</row>
    <row r="21" spans="1:75" ht="27.75">
      <c r="A21" s="379"/>
      <c r="B21" s="521" t="s">
        <v>87</v>
      </c>
      <c r="C21" s="522"/>
      <c r="D21" s="524"/>
      <c r="E21" s="526"/>
      <c r="F21" s="524"/>
      <c r="G21" s="526"/>
      <c r="H21" s="524"/>
      <c r="I21" s="528"/>
      <c r="J21" s="524"/>
      <c r="K21" s="526"/>
      <c r="L21" s="524"/>
      <c r="M21" s="526"/>
      <c r="N21" s="524"/>
      <c r="O21" s="528"/>
      <c r="P21" s="567"/>
      <c r="Q21" s="145">
        <v>5</v>
      </c>
      <c r="R21" s="146">
        <v>15</v>
      </c>
      <c r="S21" s="526"/>
      <c r="T21" s="524"/>
      <c r="U21" s="526"/>
      <c r="V21" s="524"/>
      <c r="W21" s="528"/>
      <c r="X21" s="555"/>
      <c r="Y21" s="526"/>
      <c r="Z21" s="524"/>
      <c r="AA21" s="526"/>
      <c r="AB21" s="524"/>
      <c r="AC21" s="526"/>
      <c r="AD21" s="524"/>
      <c r="AE21" s="526"/>
      <c r="AF21" s="524"/>
      <c r="AG21" s="526"/>
      <c r="AH21" s="524"/>
      <c r="AI21" s="526"/>
      <c r="AJ21" s="530"/>
      <c r="AK21" s="291">
        <f t="shared" si="0"/>
        <v>15</v>
      </c>
      <c r="AL21" s="348" t="s">
        <v>44</v>
      </c>
      <c r="AM21" s="273">
        <f t="shared" si="1"/>
        <v>15</v>
      </c>
      <c r="AN21" s="348" t="s">
        <v>276</v>
      </c>
      <c r="AO21" s="575" t="s">
        <v>44</v>
      </c>
      <c r="AP21" s="450">
        <v>10</v>
      </c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</row>
    <row r="22" spans="1:75" ht="28.5" thickBot="1">
      <c r="A22" s="457"/>
      <c r="B22" s="547" t="s">
        <v>75</v>
      </c>
      <c r="C22" s="147"/>
      <c r="D22" s="148"/>
      <c r="E22" s="463"/>
      <c r="F22" s="146"/>
      <c r="G22" s="145">
        <v>4</v>
      </c>
      <c r="H22" s="146">
        <v>8</v>
      </c>
      <c r="I22" s="145"/>
      <c r="J22" s="146"/>
      <c r="K22" s="463"/>
      <c r="L22" s="146"/>
      <c r="M22" s="463"/>
      <c r="N22" s="146"/>
      <c r="O22" s="463" t="s">
        <v>49</v>
      </c>
      <c r="P22" s="566" t="s">
        <v>40</v>
      </c>
      <c r="Q22" s="145"/>
      <c r="R22" s="146"/>
      <c r="S22" s="145"/>
      <c r="T22" s="146"/>
      <c r="U22" s="463"/>
      <c r="V22" s="146"/>
      <c r="W22" s="463"/>
      <c r="X22" s="468"/>
      <c r="Y22" s="145"/>
      <c r="Z22" s="146"/>
      <c r="AA22" s="145"/>
      <c r="AB22" s="146"/>
      <c r="AC22" s="145"/>
      <c r="AD22" s="146"/>
      <c r="AE22" s="145"/>
      <c r="AF22" s="146"/>
      <c r="AG22" s="145"/>
      <c r="AH22" s="146"/>
      <c r="AI22" s="463"/>
      <c r="AJ22" s="467"/>
      <c r="AK22" s="291">
        <f t="shared" si="0"/>
        <v>13</v>
      </c>
      <c r="AL22" s="348" t="s">
        <v>32</v>
      </c>
      <c r="AM22" s="273">
        <f t="shared" si="1"/>
        <v>13</v>
      </c>
      <c r="AN22" s="348" t="s">
        <v>156</v>
      </c>
      <c r="AO22" s="575" t="s">
        <v>32</v>
      </c>
      <c r="AP22" s="450">
        <v>11</v>
      </c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</row>
    <row r="23" spans="1:75" ht="28.5" thickBot="1">
      <c r="A23" s="457"/>
      <c r="B23" s="562" t="s">
        <v>115</v>
      </c>
      <c r="C23" s="338"/>
      <c r="D23" s="339"/>
      <c r="E23" s="128"/>
      <c r="F23" s="129"/>
      <c r="G23" s="175"/>
      <c r="H23" s="129"/>
      <c r="I23" s="175"/>
      <c r="J23" s="129"/>
      <c r="K23" s="128"/>
      <c r="L23" s="129"/>
      <c r="M23" s="128"/>
      <c r="N23" s="129"/>
      <c r="O23" s="128"/>
      <c r="P23" s="573"/>
      <c r="Q23" s="175"/>
      <c r="R23" s="129"/>
      <c r="S23" s="175"/>
      <c r="T23" s="129"/>
      <c r="U23" s="128"/>
      <c r="V23" s="129"/>
      <c r="W23" s="128"/>
      <c r="X23" s="563"/>
      <c r="Y23" s="175"/>
      <c r="Z23" s="129"/>
      <c r="AA23" s="175"/>
      <c r="AB23" s="129"/>
      <c r="AC23" s="175"/>
      <c r="AD23" s="129"/>
      <c r="AE23" s="175"/>
      <c r="AF23" s="129"/>
      <c r="AG23" s="175">
        <v>14</v>
      </c>
      <c r="AH23" s="129">
        <v>6</v>
      </c>
      <c r="AI23" s="128"/>
      <c r="AJ23" s="484"/>
      <c r="AK23" s="538">
        <f t="shared" si="0"/>
        <v>6</v>
      </c>
      <c r="AL23" s="348" t="s">
        <v>43</v>
      </c>
      <c r="AM23" s="304">
        <f t="shared" si="1"/>
        <v>6</v>
      </c>
      <c r="AN23" s="533" t="s">
        <v>278</v>
      </c>
      <c r="AO23" s="575" t="s">
        <v>43</v>
      </c>
      <c r="AP23" s="450">
        <v>12</v>
      </c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</row>
    <row r="24" spans="2:42" ht="27.75">
      <c r="B24" s="544" t="s">
        <v>68</v>
      </c>
      <c r="C24" s="172"/>
      <c r="D24" s="172"/>
      <c r="E24" s="540"/>
      <c r="F24" s="172"/>
      <c r="G24" s="172"/>
      <c r="H24" s="172"/>
      <c r="I24" s="172"/>
      <c r="J24" s="172"/>
      <c r="K24" s="540"/>
      <c r="L24" s="172"/>
      <c r="M24" s="172"/>
      <c r="N24" s="172"/>
      <c r="O24" s="172"/>
      <c r="P24" s="172"/>
      <c r="Q24" s="172"/>
      <c r="R24" s="172"/>
      <c r="S24" s="172"/>
      <c r="T24" s="172"/>
      <c r="U24" s="540"/>
      <c r="V24" s="172"/>
      <c r="W24" s="540"/>
      <c r="X24" s="172"/>
      <c r="Y24" s="172"/>
      <c r="Z24" s="172"/>
      <c r="AA24" s="172"/>
      <c r="AB24" s="172"/>
      <c r="AC24" s="172"/>
      <c r="AD24" s="172"/>
      <c r="AE24" s="172"/>
      <c r="AF24" s="172"/>
      <c r="AG24" s="172"/>
      <c r="AH24" s="172"/>
      <c r="AI24" s="172"/>
      <c r="AJ24" s="172"/>
      <c r="AK24" s="541"/>
      <c r="AL24" s="542"/>
      <c r="AM24" s="302"/>
      <c r="AN24" s="543"/>
      <c r="AO24" s="302"/>
      <c r="AP24" s="545"/>
    </row>
    <row r="25" spans="1:75" ht="27.75">
      <c r="A25" s="379"/>
      <c r="B25" s="560" t="s">
        <v>56</v>
      </c>
      <c r="C25" s="548">
        <v>9</v>
      </c>
      <c r="D25" s="549">
        <v>11</v>
      </c>
      <c r="E25" s="550" t="s">
        <v>39</v>
      </c>
      <c r="F25" s="549">
        <v>16</v>
      </c>
      <c r="G25" s="551">
        <v>9</v>
      </c>
      <c r="H25" s="549">
        <v>11</v>
      </c>
      <c r="I25" s="561" t="s">
        <v>166</v>
      </c>
      <c r="J25" s="549">
        <v>13.5</v>
      </c>
      <c r="K25" s="550" t="s">
        <v>166</v>
      </c>
      <c r="L25" s="549">
        <v>13.5</v>
      </c>
      <c r="M25" s="550" t="s">
        <v>40</v>
      </c>
      <c r="N25" s="549">
        <v>15</v>
      </c>
      <c r="O25" s="550" t="s">
        <v>36</v>
      </c>
      <c r="P25" s="549">
        <v>17</v>
      </c>
      <c r="Q25" s="550" t="s">
        <v>39</v>
      </c>
      <c r="R25" s="549">
        <v>16</v>
      </c>
      <c r="S25" s="550"/>
      <c r="T25" s="549"/>
      <c r="U25" s="550" t="s">
        <v>34</v>
      </c>
      <c r="V25" s="549">
        <v>11</v>
      </c>
      <c r="W25" s="550" t="s">
        <v>166</v>
      </c>
      <c r="X25" s="554">
        <v>13.5</v>
      </c>
      <c r="Y25" s="550"/>
      <c r="Z25" s="549"/>
      <c r="AA25" s="550" t="s">
        <v>35</v>
      </c>
      <c r="AB25" s="549">
        <v>12</v>
      </c>
      <c r="AC25" s="551">
        <v>2</v>
      </c>
      <c r="AD25" s="549">
        <v>18</v>
      </c>
      <c r="AE25" s="550" t="s">
        <v>32</v>
      </c>
      <c r="AF25" s="549">
        <v>9</v>
      </c>
      <c r="AG25" s="551">
        <v>1</v>
      </c>
      <c r="AH25" s="549">
        <v>20</v>
      </c>
      <c r="AI25" s="463" t="s">
        <v>272</v>
      </c>
      <c r="AJ25" s="467">
        <v>1</v>
      </c>
      <c r="AK25" s="371">
        <f aca="true" t="shared" si="2" ref="AK25:AK49">AM25</f>
        <v>197.5</v>
      </c>
      <c r="AL25" s="552" t="s">
        <v>41</v>
      </c>
      <c r="AM25" s="371">
        <f aca="true" t="shared" si="3" ref="AM25:AM49">D25+F25+H25+J25+N25+P25+R25+T25+X25+AD25+AF25+AH25+AJ25+AB25+V25+L25+Z25</f>
        <v>197.5</v>
      </c>
      <c r="AN25" s="552" t="s">
        <v>39</v>
      </c>
      <c r="AO25" s="553">
        <v>1</v>
      </c>
      <c r="AP25" s="432" t="s">
        <v>42</v>
      </c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</row>
    <row r="26" spans="1:75" ht="27.75">
      <c r="A26" s="379">
        <v>1</v>
      </c>
      <c r="B26" s="547" t="s">
        <v>226</v>
      </c>
      <c r="C26" s="475">
        <v>4</v>
      </c>
      <c r="D26" s="146">
        <v>16</v>
      </c>
      <c r="E26" s="463" t="s">
        <v>255</v>
      </c>
      <c r="F26" s="146">
        <v>6</v>
      </c>
      <c r="G26" s="145">
        <v>14</v>
      </c>
      <c r="H26" s="146">
        <v>6</v>
      </c>
      <c r="I26" s="463" t="s">
        <v>166</v>
      </c>
      <c r="J26" s="146">
        <v>13.5</v>
      </c>
      <c r="K26" s="463" t="s">
        <v>36</v>
      </c>
      <c r="L26" s="146">
        <v>17</v>
      </c>
      <c r="M26" s="463" t="s">
        <v>44</v>
      </c>
      <c r="N26" s="146">
        <v>10</v>
      </c>
      <c r="O26" s="463" t="s">
        <v>47</v>
      </c>
      <c r="P26" s="146">
        <v>6</v>
      </c>
      <c r="Q26" s="463" t="s">
        <v>47</v>
      </c>
      <c r="R26" s="146">
        <v>6</v>
      </c>
      <c r="S26" s="463"/>
      <c r="T26" s="146"/>
      <c r="U26" s="463" t="s">
        <v>32</v>
      </c>
      <c r="V26" s="146">
        <v>9</v>
      </c>
      <c r="W26" s="463" t="s">
        <v>166</v>
      </c>
      <c r="X26" s="146">
        <v>13.5</v>
      </c>
      <c r="Y26" s="463"/>
      <c r="Z26" s="146"/>
      <c r="AA26" s="463" t="s">
        <v>41</v>
      </c>
      <c r="AB26" s="146">
        <v>20</v>
      </c>
      <c r="AC26" s="551">
        <v>17</v>
      </c>
      <c r="AD26" s="549">
        <v>3</v>
      </c>
      <c r="AE26" s="526"/>
      <c r="AF26" s="524"/>
      <c r="AG26" s="145">
        <v>12</v>
      </c>
      <c r="AH26" s="146">
        <v>8</v>
      </c>
      <c r="AI26" s="463" t="s">
        <v>49</v>
      </c>
      <c r="AJ26" s="467">
        <v>5</v>
      </c>
      <c r="AK26" s="291">
        <f t="shared" si="2"/>
        <v>139</v>
      </c>
      <c r="AL26" s="348" t="s">
        <v>37</v>
      </c>
      <c r="AM26" s="273">
        <f t="shared" si="3"/>
        <v>139</v>
      </c>
      <c r="AN26" s="348" t="s">
        <v>33</v>
      </c>
      <c r="AO26" s="553">
        <v>2</v>
      </c>
      <c r="AP26" s="432" t="s">
        <v>47</v>
      </c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</row>
    <row r="27" spans="1:75" ht="28.5" thickBot="1">
      <c r="A27" s="457"/>
      <c r="B27" s="547" t="s">
        <v>217</v>
      </c>
      <c r="C27" s="475">
        <v>20</v>
      </c>
      <c r="D27" s="146">
        <v>1</v>
      </c>
      <c r="E27" s="463" t="s">
        <v>255</v>
      </c>
      <c r="F27" s="146">
        <v>6</v>
      </c>
      <c r="G27" s="145">
        <v>11</v>
      </c>
      <c r="H27" s="146">
        <v>9</v>
      </c>
      <c r="I27" s="463" t="s">
        <v>256</v>
      </c>
      <c r="J27" s="566">
        <v>5</v>
      </c>
      <c r="K27" s="463" t="s">
        <v>222</v>
      </c>
      <c r="L27" s="146">
        <v>8</v>
      </c>
      <c r="M27" s="463" t="s">
        <v>38</v>
      </c>
      <c r="N27" s="146">
        <v>14</v>
      </c>
      <c r="O27" s="463"/>
      <c r="P27" s="146"/>
      <c r="Q27" s="463" t="s">
        <v>150</v>
      </c>
      <c r="R27" s="146">
        <v>1</v>
      </c>
      <c r="S27" s="463"/>
      <c r="T27" s="146"/>
      <c r="U27" s="463" t="s">
        <v>33</v>
      </c>
      <c r="V27" s="146">
        <v>13</v>
      </c>
      <c r="W27" s="463" t="s">
        <v>166</v>
      </c>
      <c r="X27" s="146">
        <v>13.5</v>
      </c>
      <c r="Y27" s="463" t="s">
        <v>40</v>
      </c>
      <c r="Z27" s="146">
        <v>18</v>
      </c>
      <c r="AA27" s="463"/>
      <c r="AB27" s="146"/>
      <c r="AC27" s="145">
        <v>7</v>
      </c>
      <c r="AD27" s="146">
        <v>13</v>
      </c>
      <c r="AE27" s="463" t="s">
        <v>33</v>
      </c>
      <c r="AF27" s="146">
        <v>13</v>
      </c>
      <c r="AG27" s="145">
        <v>3</v>
      </c>
      <c r="AH27" s="146">
        <v>17</v>
      </c>
      <c r="AI27" s="463" t="s">
        <v>274</v>
      </c>
      <c r="AJ27" s="467">
        <v>1</v>
      </c>
      <c r="AK27" s="273">
        <f t="shared" si="2"/>
        <v>132.5</v>
      </c>
      <c r="AL27" s="348" t="s">
        <v>36</v>
      </c>
      <c r="AM27" s="273">
        <f t="shared" si="3"/>
        <v>132.5</v>
      </c>
      <c r="AN27" s="370" t="s">
        <v>34</v>
      </c>
      <c r="AO27" s="553">
        <v>3</v>
      </c>
      <c r="AP27" s="432" t="s">
        <v>49</v>
      </c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</row>
    <row r="28" spans="1:42" ht="27.75">
      <c r="A28" s="103"/>
      <c r="B28" s="547" t="s">
        <v>194</v>
      </c>
      <c r="C28" s="475">
        <v>1</v>
      </c>
      <c r="D28" s="146">
        <v>20</v>
      </c>
      <c r="E28" s="463" t="s">
        <v>255</v>
      </c>
      <c r="F28" s="146">
        <v>6</v>
      </c>
      <c r="G28" s="145">
        <v>10</v>
      </c>
      <c r="H28" s="146">
        <v>10</v>
      </c>
      <c r="I28" s="463" t="s">
        <v>39</v>
      </c>
      <c r="J28" s="146">
        <v>16</v>
      </c>
      <c r="K28" s="493" t="s">
        <v>223</v>
      </c>
      <c r="L28" s="146">
        <v>5</v>
      </c>
      <c r="M28" s="463" t="s">
        <v>104</v>
      </c>
      <c r="N28" s="146">
        <v>1</v>
      </c>
      <c r="O28" s="145">
        <v>18</v>
      </c>
      <c r="P28" s="146">
        <v>2</v>
      </c>
      <c r="Q28" s="145" t="s">
        <v>141</v>
      </c>
      <c r="R28" s="146">
        <v>1</v>
      </c>
      <c r="S28" s="463"/>
      <c r="T28" s="146"/>
      <c r="U28" s="463" t="s">
        <v>48</v>
      </c>
      <c r="V28" s="146">
        <v>4</v>
      </c>
      <c r="W28" s="463" t="s">
        <v>268</v>
      </c>
      <c r="X28" s="146">
        <v>1.5</v>
      </c>
      <c r="Y28" s="145"/>
      <c r="Z28" s="146"/>
      <c r="AA28" s="145">
        <v>6</v>
      </c>
      <c r="AB28" s="146">
        <v>14</v>
      </c>
      <c r="AC28" s="145">
        <v>18</v>
      </c>
      <c r="AD28" s="146">
        <v>2</v>
      </c>
      <c r="AE28" s="145"/>
      <c r="AF28" s="146"/>
      <c r="AG28" s="145"/>
      <c r="AH28" s="146"/>
      <c r="AI28" s="463" t="s">
        <v>40</v>
      </c>
      <c r="AJ28" s="467">
        <v>15</v>
      </c>
      <c r="AK28" s="273">
        <f t="shared" si="2"/>
        <v>97.5</v>
      </c>
      <c r="AL28" s="348" t="s">
        <v>39</v>
      </c>
      <c r="AM28" s="273">
        <f t="shared" si="3"/>
        <v>97.5</v>
      </c>
      <c r="AN28" s="348" t="s">
        <v>42</v>
      </c>
      <c r="AO28" s="553">
        <v>4</v>
      </c>
      <c r="AP28" s="432" t="s">
        <v>48</v>
      </c>
    </row>
    <row r="29" spans="1:75" ht="27.75">
      <c r="A29" s="103"/>
      <c r="B29" s="547" t="s">
        <v>89</v>
      </c>
      <c r="C29" s="475"/>
      <c r="D29" s="146"/>
      <c r="E29" s="463" t="s">
        <v>255</v>
      </c>
      <c r="F29" s="146">
        <v>6</v>
      </c>
      <c r="G29" s="145">
        <v>18</v>
      </c>
      <c r="H29" s="146">
        <v>2</v>
      </c>
      <c r="I29" s="463" t="s">
        <v>166</v>
      </c>
      <c r="J29" s="566">
        <v>13.5</v>
      </c>
      <c r="K29" s="463" t="s">
        <v>166</v>
      </c>
      <c r="L29" s="146">
        <v>13.5</v>
      </c>
      <c r="M29" s="463" t="s">
        <v>136</v>
      </c>
      <c r="N29" s="146">
        <v>1</v>
      </c>
      <c r="O29" s="463"/>
      <c r="P29" s="146"/>
      <c r="Q29" s="463" t="s">
        <v>43</v>
      </c>
      <c r="R29" s="146">
        <v>8</v>
      </c>
      <c r="S29" s="463"/>
      <c r="T29" s="146"/>
      <c r="U29" s="463" t="s">
        <v>35</v>
      </c>
      <c r="V29" s="146">
        <v>12</v>
      </c>
      <c r="W29" s="463" t="s">
        <v>267</v>
      </c>
      <c r="X29" s="146">
        <v>5.5</v>
      </c>
      <c r="Y29" s="463" t="s">
        <v>33</v>
      </c>
      <c r="Z29" s="146">
        <v>16</v>
      </c>
      <c r="AA29" s="463"/>
      <c r="AB29" s="146"/>
      <c r="AC29" s="145">
        <v>15</v>
      </c>
      <c r="AD29" s="146">
        <v>5</v>
      </c>
      <c r="AE29" s="145">
        <v>12</v>
      </c>
      <c r="AF29" s="146">
        <v>8</v>
      </c>
      <c r="AG29" s="145">
        <v>16</v>
      </c>
      <c r="AH29" s="146">
        <v>4</v>
      </c>
      <c r="AI29" s="463" t="s">
        <v>274</v>
      </c>
      <c r="AJ29" s="467">
        <v>1</v>
      </c>
      <c r="AK29" s="273">
        <f t="shared" si="2"/>
        <v>95.5</v>
      </c>
      <c r="AL29" s="348" t="s">
        <v>40</v>
      </c>
      <c r="AM29" s="273">
        <f t="shared" si="3"/>
        <v>95.5</v>
      </c>
      <c r="AN29" s="297">
        <v>14</v>
      </c>
      <c r="AO29" s="553">
        <v>5</v>
      </c>
      <c r="AP29" s="432" t="s">
        <v>131</v>
      </c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</row>
    <row r="30" spans="1:75" ht="27.75">
      <c r="A30" s="378"/>
      <c r="B30" s="547" t="s">
        <v>98</v>
      </c>
      <c r="C30" s="147">
        <v>16</v>
      </c>
      <c r="D30" s="148">
        <v>4</v>
      </c>
      <c r="E30" s="463" t="s">
        <v>255</v>
      </c>
      <c r="F30" s="146">
        <v>6</v>
      </c>
      <c r="G30" s="145">
        <v>13</v>
      </c>
      <c r="H30" s="146">
        <v>7</v>
      </c>
      <c r="I30" s="463" t="s">
        <v>256</v>
      </c>
      <c r="J30" s="566">
        <v>5</v>
      </c>
      <c r="K30" s="463" t="s">
        <v>222</v>
      </c>
      <c r="L30" s="146">
        <v>8</v>
      </c>
      <c r="M30" s="145">
        <v>1</v>
      </c>
      <c r="N30" s="146">
        <v>10</v>
      </c>
      <c r="O30" s="145"/>
      <c r="P30" s="146"/>
      <c r="Q30" s="145">
        <v>19</v>
      </c>
      <c r="R30" s="146">
        <v>1</v>
      </c>
      <c r="S30" s="145"/>
      <c r="T30" s="146"/>
      <c r="U30" s="145">
        <v>4</v>
      </c>
      <c r="V30" s="146">
        <v>16</v>
      </c>
      <c r="W30" s="145" t="s">
        <v>166</v>
      </c>
      <c r="X30" s="146">
        <v>13.5</v>
      </c>
      <c r="Y30" s="145"/>
      <c r="Z30" s="146"/>
      <c r="AA30" s="145">
        <v>7</v>
      </c>
      <c r="AB30" s="146">
        <v>13</v>
      </c>
      <c r="AC30" s="145">
        <v>14</v>
      </c>
      <c r="AD30" s="146">
        <v>6</v>
      </c>
      <c r="AE30" s="145"/>
      <c r="AF30" s="146"/>
      <c r="AG30" s="145"/>
      <c r="AH30" s="146"/>
      <c r="AI30" s="463"/>
      <c r="AJ30" s="467"/>
      <c r="AK30" s="291">
        <f t="shared" si="2"/>
        <v>89.5</v>
      </c>
      <c r="AL30" s="348" t="s">
        <v>38</v>
      </c>
      <c r="AM30" s="273">
        <f t="shared" si="3"/>
        <v>89.5</v>
      </c>
      <c r="AN30" s="297">
        <v>16</v>
      </c>
      <c r="AO30" s="553">
        <v>6</v>
      </c>
      <c r="AP30" s="432" t="s">
        <v>132</v>
      </c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</row>
    <row r="31" spans="1:75" ht="27.75">
      <c r="A31" s="379"/>
      <c r="B31" s="521" t="s">
        <v>117</v>
      </c>
      <c r="C31" s="522"/>
      <c r="D31" s="524"/>
      <c r="E31" s="463" t="s">
        <v>254</v>
      </c>
      <c r="F31" s="146">
        <v>13</v>
      </c>
      <c r="G31" s="145"/>
      <c r="H31" s="146"/>
      <c r="I31" s="463" t="s">
        <v>256</v>
      </c>
      <c r="J31" s="566">
        <v>5</v>
      </c>
      <c r="K31" s="463" t="s">
        <v>39</v>
      </c>
      <c r="L31" s="146">
        <v>16</v>
      </c>
      <c r="M31" s="463" t="s">
        <v>42</v>
      </c>
      <c r="N31" s="146">
        <v>7</v>
      </c>
      <c r="O31" s="463"/>
      <c r="P31" s="146"/>
      <c r="Q31" s="463">
        <v>7</v>
      </c>
      <c r="R31" s="146">
        <v>13</v>
      </c>
      <c r="S31" s="463"/>
      <c r="T31" s="146"/>
      <c r="U31" s="463" t="s">
        <v>47</v>
      </c>
      <c r="V31" s="146">
        <v>6</v>
      </c>
      <c r="W31" s="463"/>
      <c r="X31" s="146"/>
      <c r="Y31" s="463"/>
      <c r="Z31" s="146"/>
      <c r="AA31" s="463"/>
      <c r="AB31" s="146"/>
      <c r="AC31" s="145">
        <v>16</v>
      </c>
      <c r="AD31" s="146">
        <v>4</v>
      </c>
      <c r="AE31" s="526"/>
      <c r="AF31" s="524"/>
      <c r="AG31" s="145">
        <v>20</v>
      </c>
      <c r="AH31" s="146">
        <v>1</v>
      </c>
      <c r="AI31" s="463">
        <v>4</v>
      </c>
      <c r="AJ31" s="467">
        <v>16</v>
      </c>
      <c r="AK31" s="273">
        <f t="shared" si="2"/>
        <v>81</v>
      </c>
      <c r="AL31" s="348" t="s">
        <v>33</v>
      </c>
      <c r="AM31" s="273">
        <f t="shared" si="3"/>
        <v>81</v>
      </c>
      <c r="AN31" s="348" t="s">
        <v>131</v>
      </c>
      <c r="AO31" s="553">
        <v>7</v>
      </c>
      <c r="AP31" s="432" t="s">
        <v>136</v>
      </c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</row>
    <row r="32" spans="1:75" ht="27.75">
      <c r="A32" s="379"/>
      <c r="B32" s="547" t="s">
        <v>208</v>
      </c>
      <c r="C32" s="147">
        <v>13</v>
      </c>
      <c r="D32" s="148">
        <v>7</v>
      </c>
      <c r="E32" s="463"/>
      <c r="F32" s="146"/>
      <c r="G32" s="145">
        <v>20</v>
      </c>
      <c r="H32" s="146">
        <v>1</v>
      </c>
      <c r="I32" s="145"/>
      <c r="J32" s="566"/>
      <c r="K32" s="463" t="s">
        <v>166</v>
      </c>
      <c r="L32" s="146">
        <v>13.5</v>
      </c>
      <c r="M32" s="463" t="s">
        <v>32</v>
      </c>
      <c r="N32" s="146">
        <v>9</v>
      </c>
      <c r="O32" s="463"/>
      <c r="P32" s="146"/>
      <c r="Q32" s="463" t="s">
        <v>153</v>
      </c>
      <c r="R32" s="146">
        <v>1</v>
      </c>
      <c r="S32" s="463"/>
      <c r="T32" s="146"/>
      <c r="U32" s="463" t="s">
        <v>44</v>
      </c>
      <c r="V32" s="146">
        <v>10</v>
      </c>
      <c r="W32" s="463" t="s">
        <v>268</v>
      </c>
      <c r="X32" s="146">
        <v>1.5</v>
      </c>
      <c r="Y32" s="463"/>
      <c r="Z32" s="146"/>
      <c r="AA32" s="463" t="s">
        <v>40</v>
      </c>
      <c r="AB32" s="146">
        <v>15</v>
      </c>
      <c r="AC32" s="145">
        <v>6</v>
      </c>
      <c r="AD32" s="146">
        <v>14</v>
      </c>
      <c r="AE32" s="145"/>
      <c r="AF32" s="146"/>
      <c r="AG32" s="145">
        <v>21</v>
      </c>
      <c r="AH32" s="146">
        <v>1</v>
      </c>
      <c r="AI32" s="463"/>
      <c r="AJ32" s="467"/>
      <c r="AK32" s="291">
        <f t="shared" si="2"/>
        <v>73</v>
      </c>
      <c r="AL32" s="348" t="s">
        <v>35</v>
      </c>
      <c r="AM32" s="273">
        <f>D32+F32+H32+J32+N32+P32+R32+T32+X32+AD32+AF32+AH32+AJ32+AB32+V32+L32+Z32</f>
        <v>73</v>
      </c>
      <c r="AN32" s="297">
        <v>18</v>
      </c>
      <c r="AO32" s="553">
        <v>8</v>
      </c>
      <c r="AP32" s="432" t="s">
        <v>104</v>
      </c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</row>
    <row r="33" spans="1:75" ht="27.75">
      <c r="A33" s="379"/>
      <c r="B33" s="521" t="s">
        <v>248</v>
      </c>
      <c r="C33" s="475">
        <v>7</v>
      </c>
      <c r="D33" s="146">
        <v>13</v>
      </c>
      <c r="E33" s="526"/>
      <c r="F33" s="524"/>
      <c r="G33" s="145">
        <v>4</v>
      </c>
      <c r="H33" s="146">
        <v>8</v>
      </c>
      <c r="I33" s="463" t="s">
        <v>166</v>
      </c>
      <c r="J33" s="566">
        <v>13.5</v>
      </c>
      <c r="K33" s="493" t="s">
        <v>223</v>
      </c>
      <c r="L33" s="146">
        <v>5</v>
      </c>
      <c r="M33" s="463"/>
      <c r="N33" s="146"/>
      <c r="O33" s="463"/>
      <c r="P33" s="146"/>
      <c r="Q33" s="463" t="s">
        <v>151</v>
      </c>
      <c r="R33" s="146">
        <v>1</v>
      </c>
      <c r="S33" s="463"/>
      <c r="T33" s="146"/>
      <c r="U33" s="463"/>
      <c r="V33" s="146"/>
      <c r="W33" s="463" t="s">
        <v>190</v>
      </c>
      <c r="X33" s="146">
        <v>9.5</v>
      </c>
      <c r="Y33" s="463"/>
      <c r="Z33" s="146"/>
      <c r="AA33" s="463" t="s">
        <v>37</v>
      </c>
      <c r="AB33" s="146">
        <v>18</v>
      </c>
      <c r="AC33" s="145">
        <v>21</v>
      </c>
      <c r="AD33" s="146">
        <v>1</v>
      </c>
      <c r="AE33" s="526"/>
      <c r="AF33" s="524"/>
      <c r="AG33" s="145"/>
      <c r="AH33" s="146"/>
      <c r="AI33" s="463"/>
      <c r="AJ33" s="467"/>
      <c r="AK33" s="291">
        <f t="shared" si="2"/>
        <v>69</v>
      </c>
      <c r="AL33" s="348" t="s">
        <v>34</v>
      </c>
      <c r="AM33" s="273">
        <f t="shared" si="3"/>
        <v>69</v>
      </c>
      <c r="AN33" s="348" t="s">
        <v>136</v>
      </c>
      <c r="AO33" s="553">
        <v>9</v>
      </c>
      <c r="AP33" s="432" t="s">
        <v>138</v>
      </c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</row>
    <row r="34" spans="1:75" ht="27.75">
      <c r="A34" s="379"/>
      <c r="B34" s="547" t="s">
        <v>228</v>
      </c>
      <c r="C34" s="475">
        <v>8</v>
      </c>
      <c r="D34" s="146">
        <v>12</v>
      </c>
      <c r="E34" s="463" t="s">
        <v>254</v>
      </c>
      <c r="F34" s="146">
        <v>13</v>
      </c>
      <c r="G34" s="145"/>
      <c r="H34" s="146"/>
      <c r="I34" s="463" t="s">
        <v>256</v>
      </c>
      <c r="J34" s="566">
        <v>5</v>
      </c>
      <c r="K34" s="463" t="s">
        <v>222</v>
      </c>
      <c r="L34" s="146">
        <v>8</v>
      </c>
      <c r="M34" s="463" t="s">
        <v>41</v>
      </c>
      <c r="N34" s="146">
        <v>10</v>
      </c>
      <c r="O34" s="463" t="s">
        <v>43</v>
      </c>
      <c r="P34" s="146">
        <v>8</v>
      </c>
      <c r="Q34" s="463" t="s">
        <v>156</v>
      </c>
      <c r="R34" s="146">
        <v>1</v>
      </c>
      <c r="S34" s="463"/>
      <c r="T34" s="146"/>
      <c r="U34" s="463"/>
      <c r="V34" s="146"/>
      <c r="W34" s="463"/>
      <c r="X34" s="146"/>
      <c r="Y34" s="463"/>
      <c r="Z34" s="146"/>
      <c r="AA34" s="463"/>
      <c r="AB34" s="146"/>
      <c r="AC34" s="145"/>
      <c r="AD34" s="146"/>
      <c r="AE34" s="145"/>
      <c r="AF34" s="146"/>
      <c r="AG34" s="145"/>
      <c r="AH34" s="146"/>
      <c r="AI34" s="463" t="s">
        <v>123</v>
      </c>
      <c r="AJ34" s="467">
        <v>1</v>
      </c>
      <c r="AK34" s="273">
        <f t="shared" si="2"/>
        <v>58</v>
      </c>
      <c r="AL34" s="348" t="s">
        <v>44</v>
      </c>
      <c r="AM34" s="273">
        <f t="shared" si="3"/>
        <v>58</v>
      </c>
      <c r="AN34" s="348" t="s">
        <v>138</v>
      </c>
      <c r="AO34" s="553">
        <v>10</v>
      </c>
      <c r="AP34" s="432" t="s">
        <v>139</v>
      </c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</row>
    <row r="35" spans="1:42" ht="27.75">
      <c r="A35" s="379"/>
      <c r="B35" s="547" t="s">
        <v>83</v>
      </c>
      <c r="C35" s="147">
        <v>12</v>
      </c>
      <c r="D35" s="148">
        <v>8</v>
      </c>
      <c r="E35" s="463" t="s">
        <v>255</v>
      </c>
      <c r="F35" s="146">
        <v>6</v>
      </c>
      <c r="G35" s="145">
        <v>16</v>
      </c>
      <c r="H35" s="146">
        <v>4</v>
      </c>
      <c r="I35" s="463" t="s">
        <v>256</v>
      </c>
      <c r="J35" s="566">
        <v>5</v>
      </c>
      <c r="K35" s="463" t="s">
        <v>223</v>
      </c>
      <c r="L35" s="146">
        <v>5</v>
      </c>
      <c r="M35" s="463" t="s">
        <v>34</v>
      </c>
      <c r="N35" s="146">
        <v>11</v>
      </c>
      <c r="O35" s="463"/>
      <c r="P35" s="146"/>
      <c r="Q35" s="463" t="s">
        <v>159</v>
      </c>
      <c r="R35" s="146">
        <v>1</v>
      </c>
      <c r="S35" s="463"/>
      <c r="T35" s="146"/>
      <c r="U35" s="463"/>
      <c r="V35" s="146"/>
      <c r="W35" s="463" t="s">
        <v>268</v>
      </c>
      <c r="X35" s="146">
        <v>1.5</v>
      </c>
      <c r="Y35" s="463"/>
      <c r="Z35" s="146"/>
      <c r="AA35" s="463" t="s">
        <v>49</v>
      </c>
      <c r="AB35" s="146">
        <v>5</v>
      </c>
      <c r="AC35" s="145">
        <v>20</v>
      </c>
      <c r="AD35" s="146">
        <v>1</v>
      </c>
      <c r="AE35" s="145"/>
      <c r="AF35" s="146"/>
      <c r="AG35" s="145"/>
      <c r="AH35" s="146"/>
      <c r="AI35" s="463"/>
      <c r="AJ35" s="467"/>
      <c r="AK35" s="291">
        <f t="shared" si="2"/>
        <v>48.5</v>
      </c>
      <c r="AL35" s="348" t="s">
        <v>32</v>
      </c>
      <c r="AM35" s="273">
        <f>D35+F35+H35+J35+N35+P35+R35+T35+X35+AD35+AF35+AH32+AJ35+AB35+V35+L35+Z35</f>
        <v>48.5</v>
      </c>
      <c r="AN35" s="348" t="s">
        <v>139</v>
      </c>
      <c r="AO35" s="553">
        <v>11</v>
      </c>
      <c r="AP35" s="432" t="s">
        <v>145</v>
      </c>
    </row>
    <row r="36" spans="1:75" ht="27.75">
      <c r="A36" s="379"/>
      <c r="B36" s="392" t="s">
        <v>113</v>
      </c>
      <c r="C36" s="475"/>
      <c r="D36" s="146"/>
      <c r="E36" s="463"/>
      <c r="F36" s="146"/>
      <c r="G36" s="145"/>
      <c r="H36" s="146"/>
      <c r="I36" s="463"/>
      <c r="J36" s="566"/>
      <c r="K36" s="463" t="s">
        <v>166</v>
      </c>
      <c r="L36" s="146">
        <v>13.5</v>
      </c>
      <c r="M36" s="145"/>
      <c r="N36" s="146"/>
      <c r="O36" s="145"/>
      <c r="P36" s="146"/>
      <c r="Q36" s="463">
        <v>18</v>
      </c>
      <c r="R36" s="146">
        <v>2</v>
      </c>
      <c r="S36" s="463"/>
      <c r="T36" s="146"/>
      <c r="U36" s="463"/>
      <c r="V36" s="146"/>
      <c r="W36" s="463"/>
      <c r="X36" s="146"/>
      <c r="Y36" s="463"/>
      <c r="Z36" s="146"/>
      <c r="AA36" s="145">
        <v>9</v>
      </c>
      <c r="AB36" s="146">
        <v>11</v>
      </c>
      <c r="AC36" s="145"/>
      <c r="AD36" s="146"/>
      <c r="AE36" s="145"/>
      <c r="AF36" s="146"/>
      <c r="AG36" s="145"/>
      <c r="AH36" s="146"/>
      <c r="AI36" s="463" t="s">
        <v>41</v>
      </c>
      <c r="AJ36" s="467">
        <v>10</v>
      </c>
      <c r="AK36" s="273">
        <f t="shared" si="2"/>
        <v>36.5</v>
      </c>
      <c r="AL36" s="348" t="s">
        <v>43</v>
      </c>
      <c r="AM36" s="273">
        <f t="shared" si="3"/>
        <v>36.5</v>
      </c>
      <c r="AN36" s="297" t="s">
        <v>275</v>
      </c>
      <c r="AO36" s="553">
        <v>12</v>
      </c>
      <c r="AP36" s="432" t="s">
        <v>146</v>
      </c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</row>
    <row r="37" spans="1:75" ht="27.75">
      <c r="A37" s="103"/>
      <c r="B37" s="547" t="s">
        <v>88</v>
      </c>
      <c r="C37" s="475">
        <v>21</v>
      </c>
      <c r="D37" s="146">
        <v>1</v>
      </c>
      <c r="E37" s="463" t="s">
        <v>255</v>
      </c>
      <c r="F37" s="146">
        <v>6</v>
      </c>
      <c r="G37" s="145"/>
      <c r="H37" s="146"/>
      <c r="I37" s="463" t="s">
        <v>256</v>
      </c>
      <c r="J37" s="566">
        <v>5</v>
      </c>
      <c r="K37" s="463" t="s">
        <v>223</v>
      </c>
      <c r="L37" s="146">
        <v>5</v>
      </c>
      <c r="M37" s="463"/>
      <c r="N37" s="146"/>
      <c r="O37" s="463"/>
      <c r="P37" s="146"/>
      <c r="Q37" s="463" t="s">
        <v>147</v>
      </c>
      <c r="R37" s="146">
        <v>1</v>
      </c>
      <c r="S37" s="463"/>
      <c r="T37" s="146"/>
      <c r="U37" s="463"/>
      <c r="V37" s="146"/>
      <c r="W37" s="463"/>
      <c r="X37" s="146"/>
      <c r="Y37" s="463"/>
      <c r="Z37" s="146"/>
      <c r="AA37" s="463"/>
      <c r="AB37" s="146"/>
      <c r="AC37" s="145"/>
      <c r="AD37" s="146"/>
      <c r="AE37" s="145"/>
      <c r="AF37" s="146"/>
      <c r="AG37" s="145">
        <v>11</v>
      </c>
      <c r="AH37" s="146">
        <v>9</v>
      </c>
      <c r="AI37" s="463"/>
      <c r="AJ37" s="467"/>
      <c r="AK37" s="273">
        <f t="shared" si="2"/>
        <v>27</v>
      </c>
      <c r="AL37" s="348" t="s">
        <v>42</v>
      </c>
      <c r="AM37" s="273">
        <f t="shared" si="3"/>
        <v>27</v>
      </c>
      <c r="AN37" s="348" t="s">
        <v>147</v>
      </c>
      <c r="AO37" s="553">
        <v>13</v>
      </c>
      <c r="AP37" s="432" t="s">
        <v>140</v>
      </c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</row>
    <row r="38" spans="1:75" ht="27.75">
      <c r="A38" s="379"/>
      <c r="B38" s="521" t="s">
        <v>249</v>
      </c>
      <c r="C38" s="522"/>
      <c r="D38" s="524"/>
      <c r="E38" s="526"/>
      <c r="F38" s="524"/>
      <c r="G38" s="526"/>
      <c r="H38" s="524"/>
      <c r="I38" s="528"/>
      <c r="J38" s="567"/>
      <c r="K38" s="493" t="s">
        <v>223</v>
      </c>
      <c r="L38" s="146">
        <v>5</v>
      </c>
      <c r="M38" s="526"/>
      <c r="N38" s="524"/>
      <c r="O38" s="526"/>
      <c r="P38" s="524"/>
      <c r="Q38" s="463"/>
      <c r="R38" s="146"/>
      <c r="S38" s="463"/>
      <c r="T38" s="146"/>
      <c r="U38" s="463"/>
      <c r="V38" s="146"/>
      <c r="W38" s="463" t="s">
        <v>190</v>
      </c>
      <c r="X38" s="146">
        <v>9.5</v>
      </c>
      <c r="Y38" s="463"/>
      <c r="Z38" s="146"/>
      <c r="AA38" s="145">
        <v>10</v>
      </c>
      <c r="AB38" s="146">
        <v>10</v>
      </c>
      <c r="AC38" s="526"/>
      <c r="AD38" s="524"/>
      <c r="AE38" s="526"/>
      <c r="AF38" s="524"/>
      <c r="AG38" s="526"/>
      <c r="AH38" s="524"/>
      <c r="AI38" s="463"/>
      <c r="AJ38" s="467"/>
      <c r="AK38" s="273">
        <f t="shared" si="2"/>
        <v>24.5</v>
      </c>
      <c r="AL38" s="348" t="s">
        <v>47</v>
      </c>
      <c r="AM38" s="273">
        <f t="shared" si="3"/>
        <v>24.5</v>
      </c>
      <c r="AN38" s="297">
        <v>29</v>
      </c>
      <c r="AO38" s="553">
        <v>14</v>
      </c>
      <c r="AP38" s="432" t="s">
        <v>141</v>
      </c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</row>
    <row r="39" spans="1:75" ht="27.75">
      <c r="A39" s="379"/>
      <c r="B39" s="547" t="s">
        <v>99</v>
      </c>
      <c r="C39" s="475"/>
      <c r="D39" s="146"/>
      <c r="E39" s="463"/>
      <c r="F39" s="146"/>
      <c r="G39" s="145"/>
      <c r="H39" s="146"/>
      <c r="I39" s="463"/>
      <c r="J39" s="566"/>
      <c r="K39" s="493" t="s">
        <v>223</v>
      </c>
      <c r="L39" s="146">
        <v>5</v>
      </c>
      <c r="M39" s="463"/>
      <c r="N39" s="146"/>
      <c r="O39" s="463"/>
      <c r="P39" s="146"/>
      <c r="Q39" s="463"/>
      <c r="R39" s="146"/>
      <c r="S39" s="463"/>
      <c r="T39" s="146"/>
      <c r="U39" s="463"/>
      <c r="V39" s="146"/>
      <c r="W39" s="463" t="s">
        <v>37</v>
      </c>
      <c r="X39" s="146">
        <v>9</v>
      </c>
      <c r="Y39" s="463"/>
      <c r="Z39" s="146"/>
      <c r="AA39" s="145" t="s">
        <v>36</v>
      </c>
      <c r="AB39" s="146">
        <v>8.5</v>
      </c>
      <c r="AC39" s="145"/>
      <c r="AD39" s="146"/>
      <c r="AE39" s="145"/>
      <c r="AF39" s="146"/>
      <c r="AG39" s="145"/>
      <c r="AH39" s="146"/>
      <c r="AI39" s="463"/>
      <c r="AJ39" s="467"/>
      <c r="AK39" s="273">
        <f t="shared" si="2"/>
        <v>22.5</v>
      </c>
      <c r="AL39" s="348" t="s">
        <v>49</v>
      </c>
      <c r="AM39" s="273">
        <f t="shared" si="3"/>
        <v>22.5</v>
      </c>
      <c r="AN39" s="297">
        <v>30</v>
      </c>
      <c r="AO39" s="553">
        <v>15</v>
      </c>
      <c r="AP39" s="432" t="s">
        <v>147</v>
      </c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</row>
    <row r="40" spans="1:75" ht="27.75">
      <c r="A40" s="379"/>
      <c r="B40" s="521" t="s">
        <v>221</v>
      </c>
      <c r="C40" s="522"/>
      <c r="D40" s="524"/>
      <c r="E40" s="528"/>
      <c r="F40" s="524"/>
      <c r="G40" s="526"/>
      <c r="H40" s="524"/>
      <c r="I40" s="463"/>
      <c r="J40" s="566"/>
      <c r="K40" s="493" t="s">
        <v>223</v>
      </c>
      <c r="L40" s="146">
        <v>5</v>
      </c>
      <c r="M40" s="526"/>
      <c r="N40" s="524"/>
      <c r="O40" s="526"/>
      <c r="P40" s="524"/>
      <c r="Q40" s="463"/>
      <c r="R40" s="146"/>
      <c r="S40" s="463"/>
      <c r="T40" s="146"/>
      <c r="U40" s="463"/>
      <c r="V40" s="146"/>
      <c r="W40" s="463" t="s">
        <v>268</v>
      </c>
      <c r="X40" s="146">
        <v>1.5</v>
      </c>
      <c r="Y40" s="463"/>
      <c r="Z40" s="146"/>
      <c r="AA40" s="463" t="s">
        <v>60</v>
      </c>
      <c r="AB40" s="146">
        <v>8.5</v>
      </c>
      <c r="AC40" s="526"/>
      <c r="AD40" s="524"/>
      <c r="AE40" s="526"/>
      <c r="AF40" s="524"/>
      <c r="AG40" s="526"/>
      <c r="AH40" s="524"/>
      <c r="AI40" s="463"/>
      <c r="AJ40" s="467"/>
      <c r="AK40" s="273">
        <f t="shared" si="2"/>
        <v>15</v>
      </c>
      <c r="AL40" s="348" t="s">
        <v>48</v>
      </c>
      <c r="AM40" s="273">
        <f t="shared" si="3"/>
        <v>15</v>
      </c>
      <c r="AN40" s="297" t="s">
        <v>276</v>
      </c>
      <c r="AO40" s="553">
        <v>16</v>
      </c>
      <c r="AP40" s="432" t="s">
        <v>148</v>
      </c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</row>
    <row r="41" spans="1:75" ht="27.75">
      <c r="A41" s="379"/>
      <c r="B41" s="547" t="s">
        <v>219</v>
      </c>
      <c r="C41" s="147"/>
      <c r="D41" s="148"/>
      <c r="E41" s="463"/>
      <c r="F41" s="146"/>
      <c r="G41" s="463"/>
      <c r="H41" s="146"/>
      <c r="I41" s="463"/>
      <c r="J41" s="566"/>
      <c r="K41" s="463"/>
      <c r="L41" s="146"/>
      <c r="M41" s="463"/>
      <c r="N41" s="146"/>
      <c r="O41" s="463"/>
      <c r="P41" s="146"/>
      <c r="Q41" s="463"/>
      <c r="R41" s="146"/>
      <c r="S41" s="463"/>
      <c r="T41" s="146"/>
      <c r="U41" s="463"/>
      <c r="V41" s="146"/>
      <c r="W41" s="463"/>
      <c r="X41" s="146"/>
      <c r="Y41" s="463"/>
      <c r="Z41" s="146"/>
      <c r="AA41" s="463"/>
      <c r="AB41" s="146"/>
      <c r="AC41" s="463"/>
      <c r="AD41" s="146"/>
      <c r="AE41" s="463"/>
      <c r="AF41" s="146"/>
      <c r="AG41" s="463"/>
      <c r="AH41" s="146"/>
      <c r="AI41" s="463" t="s">
        <v>184</v>
      </c>
      <c r="AJ41" s="467">
        <v>11.5</v>
      </c>
      <c r="AK41" s="273">
        <f t="shared" si="2"/>
        <v>11.5</v>
      </c>
      <c r="AL41" s="348" t="s">
        <v>131</v>
      </c>
      <c r="AM41" s="273">
        <f t="shared" si="3"/>
        <v>11.5</v>
      </c>
      <c r="AN41" s="297">
        <v>39</v>
      </c>
      <c r="AO41" s="553">
        <v>17</v>
      </c>
      <c r="AP41" s="432" t="s">
        <v>149</v>
      </c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</row>
    <row r="42" spans="1:75" ht="27.75">
      <c r="A42" s="103"/>
      <c r="B42" s="547" t="s">
        <v>82</v>
      </c>
      <c r="C42" s="147">
        <v>19</v>
      </c>
      <c r="D42" s="148">
        <v>1</v>
      </c>
      <c r="E42" s="463"/>
      <c r="F42" s="146"/>
      <c r="G42" s="145"/>
      <c r="H42" s="146"/>
      <c r="I42" s="465"/>
      <c r="J42" s="566"/>
      <c r="K42" s="463"/>
      <c r="L42" s="146"/>
      <c r="M42" s="145"/>
      <c r="N42" s="146"/>
      <c r="O42" s="145"/>
      <c r="P42" s="146"/>
      <c r="Q42" s="145">
        <v>35</v>
      </c>
      <c r="R42" s="146">
        <v>1</v>
      </c>
      <c r="S42" s="145"/>
      <c r="T42" s="146"/>
      <c r="U42" s="145"/>
      <c r="V42" s="146"/>
      <c r="W42" s="145"/>
      <c r="X42" s="146"/>
      <c r="Y42" s="145"/>
      <c r="Z42" s="146"/>
      <c r="AA42" s="145"/>
      <c r="AB42" s="146"/>
      <c r="AC42" s="145"/>
      <c r="AD42" s="146"/>
      <c r="AE42" s="145"/>
      <c r="AF42" s="146"/>
      <c r="AG42" s="145"/>
      <c r="AH42" s="146"/>
      <c r="AI42" s="463" t="s">
        <v>123</v>
      </c>
      <c r="AJ42" s="146">
        <v>1</v>
      </c>
      <c r="AK42" s="291">
        <f t="shared" si="2"/>
        <v>3</v>
      </c>
      <c r="AL42" s="348" t="s">
        <v>132</v>
      </c>
      <c r="AM42" s="273">
        <f t="shared" si="3"/>
        <v>3</v>
      </c>
      <c r="AN42" s="297">
        <v>45</v>
      </c>
      <c r="AO42" s="553">
        <v>18</v>
      </c>
      <c r="AP42" s="432" t="s">
        <v>150</v>
      </c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</row>
    <row r="43" spans="1:75" ht="28.5" thickBot="1">
      <c r="A43" s="103"/>
      <c r="B43" s="547" t="s">
        <v>273</v>
      </c>
      <c r="C43" s="475"/>
      <c r="D43" s="146"/>
      <c r="E43" s="463"/>
      <c r="F43" s="146"/>
      <c r="G43" s="145"/>
      <c r="H43" s="146"/>
      <c r="I43" s="463"/>
      <c r="J43" s="566"/>
      <c r="K43" s="463"/>
      <c r="L43" s="146"/>
      <c r="M43" s="145"/>
      <c r="N43" s="146"/>
      <c r="O43" s="145"/>
      <c r="P43" s="146"/>
      <c r="Q43" s="463"/>
      <c r="R43" s="146"/>
      <c r="S43" s="463"/>
      <c r="T43" s="146"/>
      <c r="U43" s="463"/>
      <c r="V43" s="146"/>
      <c r="W43" s="463"/>
      <c r="X43" s="146"/>
      <c r="Y43" s="463"/>
      <c r="Z43" s="146"/>
      <c r="AA43" s="145"/>
      <c r="AB43" s="146"/>
      <c r="AC43" s="145"/>
      <c r="AD43" s="146"/>
      <c r="AE43" s="145"/>
      <c r="AF43" s="146"/>
      <c r="AG43" s="145"/>
      <c r="AH43" s="146"/>
      <c r="AI43" s="463" t="s">
        <v>272</v>
      </c>
      <c r="AJ43" s="146">
        <v>1</v>
      </c>
      <c r="AK43" s="273">
        <f t="shared" si="2"/>
        <v>1</v>
      </c>
      <c r="AL43" s="348" t="s">
        <v>136</v>
      </c>
      <c r="AM43" s="273">
        <f t="shared" si="3"/>
        <v>1</v>
      </c>
      <c r="AN43" s="297" t="s">
        <v>279</v>
      </c>
      <c r="AO43" s="553">
        <v>19</v>
      </c>
      <c r="AP43" s="432" t="s">
        <v>151</v>
      </c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</row>
    <row r="44" spans="1:75" ht="27.75" hidden="1">
      <c r="A44" s="103"/>
      <c r="B44" s="521" t="s">
        <v>249</v>
      </c>
      <c r="C44" s="475"/>
      <c r="D44" s="146"/>
      <c r="E44" s="526"/>
      <c r="F44" s="524"/>
      <c r="G44" s="526"/>
      <c r="H44" s="524"/>
      <c r="I44" s="463"/>
      <c r="J44" s="566"/>
      <c r="K44" s="528"/>
      <c r="L44" s="524"/>
      <c r="M44" s="526"/>
      <c r="N44" s="524"/>
      <c r="O44" s="526"/>
      <c r="P44" s="524"/>
      <c r="Q44" s="463"/>
      <c r="R44" s="146"/>
      <c r="S44" s="463"/>
      <c r="T44" s="146"/>
      <c r="U44" s="463"/>
      <c r="V44" s="146"/>
      <c r="W44" s="463"/>
      <c r="X44" s="146"/>
      <c r="Y44" s="463"/>
      <c r="Z44" s="146"/>
      <c r="AA44" s="526"/>
      <c r="AB44" s="524"/>
      <c r="AC44" s="526"/>
      <c r="AD44" s="524"/>
      <c r="AE44" s="526"/>
      <c r="AF44" s="524"/>
      <c r="AG44" s="526"/>
      <c r="AH44" s="524"/>
      <c r="AI44" s="526"/>
      <c r="AJ44" s="524"/>
      <c r="AK44" s="273">
        <f t="shared" si="2"/>
        <v>0</v>
      </c>
      <c r="AL44" s="348" t="s">
        <v>104</v>
      </c>
      <c r="AM44" s="273">
        <f t="shared" si="3"/>
        <v>0</v>
      </c>
      <c r="AN44" s="524"/>
      <c r="AO44" s="526"/>
      <c r="AP44" s="53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</row>
    <row r="45" spans="1:75" ht="39.75" customHeight="1" hidden="1">
      <c r="A45" s="103"/>
      <c r="B45" s="521" t="s">
        <v>250</v>
      </c>
      <c r="C45" s="475"/>
      <c r="D45" s="146"/>
      <c r="E45" s="526"/>
      <c r="F45" s="524"/>
      <c r="G45" s="526"/>
      <c r="H45" s="524"/>
      <c r="I45" s="463"/>
      <c r="J45" s="566"/>
      <c r="K45" s="528"/>
      <c r="L45" s="524"/>
      <c r="M45" s="526"/>
      <c r="N45" s="524"/>
      <c r="O45" s="526"/>
      <c r="P45" s="524"/>
      <c r="Q45" s="145"/>
      <c r="R45" s="146"/>
      <c r="S45" s="145"/>
      <c r="T45" s="146"/>
      <c r="U45" s="145"/>
      <c r="V45" s="146"/>
      <c r="W45" s="145"/>
      <c r="X45" s="146"/>
      <c r="Y45" s="145"/>
      <c r="Z45" s="146"/>
      <c r="AA45" s="526"/>
      <c r="AB45" s="524"/>
      <c r="AC45" s="526"/>
      <c r="AD45" s="524"/>
      <c r="AE45" s="526"/>
      <c r="AF45" s="524"/>
      <c r="AG45" s="526"/>
      <c r="AH45" s="524"/>
      <c r="AI45" s="526"/>
      <c r="AJ45" s="524"/>
      <c r="AK45" s="273">
        <f t="shared" si="2"/>
        <v>0</v>
      </c>
      <c r="AL45" s="348" t="s">
        <v>138</v>
      </c>
      <c r="AM45" s="273">
        <f t="shared" si="3"/>
        <v>0</v>
      </c>
      <c r="AN45" s="524"/>
      <c r="AO45" s="526"/>
      <c r="AP45" s="53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</row>
    <row r="46" spans="1:75" ht="27.75" hidden="1">
      <c r="A46" s="103"/>
      <c r="B46" s="521" t="s">
        <v>109</v>
      </c>
      <c r="C46" s="522"/>
      <c r="D46" s="524"/>
      <c r="E46" s="528"/>
      <c r="F46" s="524"/>
      <c r="G46" s="526"/>
      <c r="H46" s="524"/>
      <c r="I46" s="463"/>
      <c r="J46" s="566"/>
      <c r="K46" s="528"/>
      <c r="L46" s="524"/>
      <c r="M46" s="526"/>
      <c r="N46" s="524"/>
      <c r="O46" s="526"/>
      <c r="P46" s="524"/>
      <c r="Q46" s="463"/>
      <c r="R46" s="146"/>
      <c r="S46" s="463"/>
      <c r="T46" s="146"/>
      <c r="U46" s="463"/>
      <c r="V46" s="146"/>
      <c r="W46" s="463"/>
      <c r="X46" s="146"/>
      <c r="Y46" s="463"/>
      <c r="Z46" s="146"/>
      <c r="AA46" s="526"/>
      <c r="AB46" s="524"/>
      <c r="AC46" s="526"/>
      <c r="AD46" s="524"/>
      <c r="AE46" s="526"/>
      <c r="AF46" s="524"/>
      <c r="AG46" s="526"/>
      <c r="AH46" s="524"/>
      <c r="AI46" s="526"/>
      <c r="AJ46" s="530"/>
      <c r="AK46" s="273">
        <f t="shared" si="2"/>
        <v>0</v>
      </c>
      <c r="AL46" s="348" t="s">
        <v>139</v>
      </c>
      <c r="AM46" s="273">
        <f t="shared" si="3"/>
        <v>0</v>
      </c>
      <c r="AN46" s="524"/>
      <c r="AO46" s="526"/>
      <c r="AP46" s="53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</row>
    <row r="47" spans="1:75" ht="27.75" hidden="1">
      <c r="A47" s="103"/>
      <c r="B47" s="547" t="s">
        <v>219</v>
      </c>
      <c r="C47" s="475"/>
      <c r="D47" s="146"/>
      <c r="E47" s="463"/>
      <c r="F47" s="146"/>
      <c r="G47" s="145"/>
      <c r="H47" s="146"/>
      <c r="I47" s="463"/>
      <c r="J47" s="566"/>
      <c r="K47" s="463"/>
      <c r="L47" s="146"/>
      <c r="M47" s="145"/>
      <c r="N47" s="146"/>
      <c r="O47" s="145"/>
      <c r="P47" s="146"/>
      <c r="Q47" s="463"/>
      <c r="R47" s="146"/>
      <c r="S47" s="463"/>
      <c r="T47" s="146"/>
      <c r="U47" s="463"/>
      <c r="V47" s="146"/>
      <c r="W47" s="463"/>
      <c r="X47" s="146"/>
      <c r="Y47" s="463"/>
      <c r="Z47" s="146"/>
      <c r="AA47" s="145"/>
      <c r="AB47" s="146"/>
      <c r="AC47" s="145"/>
      <c r="AD47" s="146"/>
      <c r="AE47" s="145"/>
      <c r="AF47" s="146"/>
      <c r="AG47" s="145"/>
      <c r="AH47" s="146"/>
      <c r="AI47" s="145"/>
      <c r="AJ47" s="467"/>
      <c r="AK47" s="273">
        <f t="shared" si="2"/>
        <v>0</v>
      </c>
      <c r="AL47" s="348" t="s">
        <v>145</v>
      </c>
      <c r="AM47" s="273">
        <f t="shared" si="3"/>
        <v>0</v>
      </c>
      <c r="AN47" s="524"/>
      <c r="AO47" s="526"/>
      <c r="AP47" s="53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</row>
    <row r="48" spans="1:75" ht="27.75" hidden="1">
      <c r="A48" s="506"/>
      <c r="B48" s="521" t="s">
        <v>95</v>
      </c>
      <c r="C48" s="523"/>
      <c r="D48" s="525"/>
      <c r="E48" s="527"/>
      <c r="F48" s="525"/>
      <c r="G48" s="529"/>
      <c r="H48" s="525"/>
      <c r="I48" s="527"/>
      <c r="J48" s="568"/>
      <c r="K48" s="527"/>
      <c r="L48" s="525"/>
      <c r="M48" s="529"/>
      <c r="N48" s="525"/>
      <c r="O48" s="529"/>
      <c r="P48" s="525"/>
      <c r="Q48" s="145"/>
      <c r="R48" s="146"/>
      <c r="S48" s="145"/>
      <c r="T48" s="146"/>
      <c r="U48" s="145"/>
      <c r="V48" s="146"/>
      <c r="W48" s="145"/>
      <c r="X48" s="146"/>
      <c r="Y48" s="145"/>
      <c r="Z48" s="146"/>
      <c r="AA48" s="529"/>
      <c r="AB48" s="525"/>
      <c r="AC48" s="529"/>
      <c r="AD48" s="525"/>
      <c r="AE48" s="529"/>
      <c r="AF48" s="525"/>
      <c r="AG48" s="529"/>
      <c r="AH48" s="525"/>
      <c r="AI48" s="529"/>
      <c r="AJ48" s="531"/>
      <c r="AK48" s="273">
        <f t="shared" si="2"/>
        <v>0</v>
      </c>
      <c r="AL48" s="348" t="s">
        <v>146</v>
      </c>
      <c r="AM48" s="273">
        <f t="shared" si="3"/>
        <v>0</v>
      </c>
      <c r="AN48" s="524"/>
      <c r="AO48" s="526"/>
      <c r="AP48" s="53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</row>
    <row r="49" spans="1:75" ht="28.5" hidden="1" thickBot="1">
      <c r="A49" s="559"/>
      <c r="B49" s="556" t="s">
        <v>99</v>
      </c>
      <c r="C49" s="154"/>
      <c r="D49" s="141"/>
      <c r="E49" s="471"/>
      <c r="F49" s="141"/>
      <c r="G49" s="153"/>
      <c r="H49" s="141"/>
      <c r="I49" s="471"/>
      <c r="J49" s="569"/>
      <c r="K49" s="471"/>
      <c r="L49" s="141"/>
      <c r="M49" s="153"/>
      <c r="N49" s="141"/>
      <c r="O49" s="153"/>
      <c r="P49" s="141"/>
      <c r="Q49" s="463"/>
      <c r="R49" s="146"/>
      <c r="S49" s="463"/>
      <c r="T49" s="146"/>
      <c r="U49" s="463"/>
      <c r="V49" s="146"/>
      <c r="W49" s="463"/>
      <c r="X49" s="146"/>
      <c r="Y49" s="463"/>
      <c r="Z49" s="146"/>
      <c r="AA49" s="153"/>
      <c r="AB49" s="141"/>
      <c r="AC49" s="153"/>
      <c r="AD49" s="141"/>
      <c r="AE49" s="153"/>
      <c r="AF49" s="141"/>
      <c r="AG49" s="153"/>
      <c r="AH49" s="141"/>
      <c r="AI49" s="471"/>
      <c r="AJ49" s="142"/>
      <c r="AK49" s="273">
        <f t="shared" si="2"/>
        <v>0</v>
      </c>
      <c r="AL49" s="348" t="s">
        <v>140</v>
      </c>
      <c r="AM49" s="273">
        <f t="shared" si="3"/>
        <v>0</v>
      </c>
      <c r="AN49" s="524"/>
      <c r="AO49" s="526"/>
      <c r="AP49" s="53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</row>
    <row r="50" spans="1:42" ht="27.75">
      <c r="A50" s="557"/>
      <c r="B50" s="544" t="s">
        <v>69</v>
      </c>
      <c r="C50" s="172"/>
      <c r="D50" s="172"/>
      <c r="E50" s="540"/>
      <c r="F50" s="172"/>
      <c r="G50" s="172"/>
      <c r="H50" s="172"/>
      <c r="I50" s="172"/>
      <c r="J50" s="540"/>
      <c r="K50" s="540"/>
      <c r="L50" s="172"/>
      <c r="M50" s="172"/>
      <c r="N50" s="172"/>
      <c r="O50" s="172"/>
      <c r="P50" s="172"/>
      <c r="Q50" s="172"/>
      <c r="R50" s="172"/>
      <c r="S50" s="172"/>
      <c r="T50" s="172"/>
      <c r="U50" s="540"/>
      <c r="V50" s="172"/>
      <c r="W50" s="540"/>
      <c r="X50" s="172"/>
      <c r="Y50" s="172"/>
      <c r="Z50" s="172"/>
      <c r="AA50" s="172"/>
      <c r="AB50" s="172"/>
      <c r="AC50" s="172"/>
      <c r="AD50" s="172"/>
      <c r="AE50" s="172"/>
      <c r="AF50" s="172"/>
      <c r="AG50" s="172"/>
      <c r="AH50" s="172"/>
      <c r="AI50" s="172"/>
      <c r="AJ50" s="172"/>
      <c r="AK50" s="541"/>
      <c r="AL50" s="542"/>
      <c r="AM50" s="302"/>
      <c r="AN50" s="543"/>
      <c r="AO50" s="302"/>
      <c r="AP50" s="545"/>
    </row>
    <row r="51" spans="1:75" ht="27.75">
      <c r="A51" s="103"/>
      <c r="B51" s="576" t="s">
        <v>86</v>
      </c>
      <c r="C51" s="473">
        <v>10</v>
      </c>
      <c r="D51" s="150">
        <v>10</v>
      </c>
      <c r="E51" s="462" t="s">
        <v>254</v>
      </c>
      <c r="F51" s="150">
        <v>13</v>
      </c>
      <c r="G51" s="149">
        <v>17</v>
      </c>
      <c r="H51" s="150">
        <v>3</v>
      </c>
      <c r="I51" s="462" t="s">
        <v>34</v>
      </c>
      <c r="J51" s="570">
        <v>11</v>
      </c>
      <c r="K51" s="494" t="s">
        <v>223</v>
      </c>
      <c r="L51" s="150">
        <v>5</v>
      </c>
      <c r="M51" s="462" t="s">
        <v>139</v>
      </c>
      <c r="N51" s="150">
        <v>1</v>
      </c>
      <c r="O51" s="462" t="s">
        <v>48</v>
      </c>
      <c r="P51" s="570" t="s">
        <v>39</v>
      </c>
      <c r="Q51" s="462" t="s">
        <v>139</v>
      </c>
      <c r="R51" s="150">
        <v>1</v>
      </c>
      <c r="S51" s="494"/>
      <c r="T51" s="150"/>
      <c r="U51" s="462" t="s">
        <v>37</v>
      </c>
      <c r="V51" s="150">
        <v>18</v>
      </c>
      <c r="W51" s="462" t="s">
        <v>190</v>
      </c>
      <c r="X51" s="150">
        <v>9.5</v>
      </c>
      <c r="Y51" s="149">
        <v>4</v>
      </c>
      <c r="Z51" s="150">
        <v>16</v>
      </c>
      <c r="AA51" s="463"/>
      <c r="AB51" s="146"/>
      <c r="AC51" s="149">
        <v>3</v>
      </c>
      <c r="AD51" s="150">
        <v>17</v>
      </c>
      <c r="AE51" s="462" t="s">
        <v>40</v>
      </c>
      <c r="AF51" s="150">
        <v>15</v>
      </c>
      <c r="AG51" s="463" t="s">
        <v>35</v>
      </c>
      <c r="AH51" s="146">
        <v>12</v>
      </c>
      <c r="AI51" s="463" t="s">
        <v>272</v>
      </c>
      <c r="AJ51" s="146">
        <v>1</v>
      </c>
      <c r="AK51" s="288">
        <f aca="true" t="shared" si="4" ref="AK51:AK69">AM51</f>
        <v>136.5</v>
      </c>
      <c r="AL51" s="364" t="s">
        <v>41</v>
      </c>
      <c r="AM51" s="288">
        <f aca="true" t="shared" si="5" ref="AM51:AM69">D51+F51+H51+J51+N51+P51+R51+T51+X51+AD51+AF51+AH51+AJ51+AB51+V51+L51+Z51</f>
        <v>136.5</v>
      </c>
      <c r="AN51" s="364" t="s">
        <v>35</v>
      </c>
      <c r="AO51" s="447">
        <v>20</v>
      </c>
      <c r="AP51" s="365" t="s">
        <v>159</v>
      </c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</row>
    <row r="52" spans="1:75" ht="27.75">
      <c r="A52" s="103"/>
      <c r="B52" s="394" t="s">
        <v>96</v>
      </c>
      <c r="C52" s="475">
        <v>18</v>
      </c>
      <c r="D52" s="146">
        <v>2</v>
      </c>
      <c r="E52" s="463"/>
      <c r="F52" s="146"/>
      <c r="G52" s="145">
        <v>5</v>
      </c>
      <c r="H52" s="146">
        <v>15</v>
      </c>
      <c r="I52" s="463" t="s">
        <v>256</v>
      </c>
      <c r="J52" s="566">
        <v>5</v>
      </c>
      <c r="K52" s="463" t="s">
        <v>222</v>
      </c>
      <c r="L52" s="146">
        <v>8</v>
      </c>
      <c r="M52" s="463" t="s">
        <v>138</v>
      </c>
      <c r="N52" s="146">
        <v>1</v>
      </c>
      <c r="O52" s="463">
        <v>5</v>
      </c>
      <c r="P52" s="566">
        <v>15</v>
      </c>
      <c r="Q52" s="463" t="s">
        <v>34</v>
      </c>
      <c r="R52" s="146">
        <v>11</v>
      </c>
      <c r="S52" s="493"/>
      <c r="T52" s="146"/>
      <c r="U52" s="463" t="s">
        <v>43</v>
      </c>
      <c r="V52" s="146">
        <v>8</v>
      </c>
      <c r="W52" s="463" t="s">
        <v>190</v>
      </c>
      <c r="X52" s="146">
        <v>9.5</v>
      </c>
      <c r="Y52" s="145"/>
      <c r="Z52" s="146"/>
      <c r="AA52" s="463" t="s">
        <v>60</v>
      </c>
      <c r="AB52" s="146">
        <v>8.5</v>
      </c>
      <c r="AC52" s="145">
        <v>4</v>
      </c>
      <c r="AD52" s="146">
        <v>16</v>
      </c>
      <c r="AE52" s="463" t="s">
        <v>38</v>
      </c>
      <c r="AF52" s="146">
        <v>14</v>
      </c>
      <c r="AG52" s="463" t="s">
        <v>38</v>
      </c>
      <c r="AH52" s="146">
        <v>14</v>
      </c>
      <c r="AI52" s="463" t="s">
        <v>200</v>
      </c>
      <c r="AJ52" s="146">
        <v>1</v>
      </c>
      <c r="AK52" s="273">
        <f t="shared" si="4"/>
        <v>128</v>
      </c>
      <c r="AL52" s="348" t="s">
        <v>37</v>
      </c>
      <c r="AM52" s="273">
        <f t="shared" si="5"/>
        <v>128</v>
      </c>
      <c r="AN52" s="348" t="s">
        <v>44</v>
      </c>
      <c r="AO52" s="390">
        <v>21</v>
      </c>
      <c r="AP52" s="366" t="s">
        <v>152</v>
      </c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</row>
    <row r="53" spans="1:75" ht="27.75">
      <c r="A53" s="103"/>
      <c r="B53" s="521" t="s">
        <v>102</v>
      </c>
      <c r="C53" s="475">
        <v>17</v>
      </c>
      <c r="D53" s="146">
        <v>3</v>
      </c>
      <c r="E53" s="463" t="s">
        <v>255</v>
      </c>
      <c r="F53" s="146">
        <v>6</v>
      </c>
      <c r="G53" s="145">
        <v>3</v>
      </c>
      <c r="H53" s="146">
        <v>17</v>
      </c>
      <c r="I53" s="463" t="s">
        <v>256</v>
      </c>
      <c r="J53" s="566">
        <v>5</v>
      </c>
      <c r="K53" s="463" t="s">
        <v>222</v>
      </c>
      <c r="L53" s="146">
        <v>8</v>
      </c>
      <c r="M53" s="463" t="s">
        <v>131</v>
      </c>
      <c r="N53" s="146">
        <v>3</v>
      </c>
      <c r="O53" s="463" t="s">
        <v>131</v>
      </c>
      <c r="P53" s="566" t="s">
        <v>36</v>
      </c>
      <c r="Q53" s="463">
        <v>6</v>
      </c>
      <c r="R53" s="146">
        <v>14</v>
      </c>
      <c r="S53" s="528"/>
      <c r="T53" s="524"/>
      <c r="U53" s="463" t="s">
        <v>49</v>
      </c>
      <c r="V53" s="146">
        <v>5</v>
      </c>
      <c r="W53" s="463" t="s">
        <v>268</v>
      </c>
      <c r="X53" s="146">
        <v>1.5</v>
      </c>
      <c r="Y53" s="526"/>
      <c r="Z53" s="524"/>
      <c r="AA53" s="463">
        <v>13</v>
      </c>
      <c r="AB53" s="146">
        <v>7</v>
      </c>
      <c r="AC53" s="145">
        <v>19</v>
      </c>
      <c r="AD53" s="146">
        <v>1</v>
      </c>
      <c r="AE53" s="463">
        <v>9</v>
      </c>
      <c r="AF53" s="146">
        <v>11</v>
      </c>
      <c r="AG53" s="463" t="s">
        <v>33</v>
      </c>
      <c r="AH53" s="146">
        <v>13</v>
      </c>
      <c r="AI53" s="463" t="s">
        <v>42</v>
      </c>
      <c r="AJ53" s="146">
        <v>7</v>
      </c>
      <c r="AK53" s="273">
        <f t="shared" si="4"/>
        <v>104.5</v>
      </c>
      <c r="AL53" s="348" t="s">
        <v>36</v>
      </c>
      <c r="AM53" s="273">
        <f t="shared" si="5"/>
        <v>104.5</v>
      </c>
      <c r="AN53" s="348" t="s">
        <v>43</v>
      </c>
      <c r="AO53" s="390">
        <v>22</v>
      </c>
      <c r="AP53" s="366" t="s">
        <v>153</v>
      </c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</row>
    <row r="54" spans="1:75" ht="28.5" thickBot="1">
      <c r="A54" s="274"/>
      <c r="B54" s="558" t="s">
        <v>211</v>
      </c>
      <c r="C54" s="522"/>
      <c r="D54" s="524"/>
      <c r="E54" s="526"/>
      <c r="F54" s="524"/>
      <c r="G54" s="526"/>
      <c r="H54" s="524"/>
      <c r="I54" s="528"/>
      <c r="J54" s="567"/>
      <c r="K54" s="528"/>
      <c r="L54" s="524"/>
      <c r="M54" s="463" t="s">
        <v>43</v>
      </c>
      <c r="N54" s="146">
        <v>8</v>
      </c>
      <c r="O54" s="463"/>
      <c r="P54" s="566"/>
      <c r="Q54" s="463" t="s">
        <v>42</v>
      </c>
      <c r="R54" s="146">
        <v>7</v>
      </c>
      <c r="S54" s="526"/>
      <c r="T54" s="524"/>
      <c r="U54" s="526"/>
      <c r="V54" s="524"/>
      <c r="W54" s="463"/>
      <c r="X54" s="146"/>
      <c r="Y54" s="526"/>
      <c r="Z54" s="524"/>
      <c r="AA54" s="463"/>
      <c r="AB54" s="146"/>
      <c r="AC54" s="526"/>
      <c r="AD54" s="524"/>
      <c r="AE54" s="463"/>
      <c r="AF54" s="146"/>
      <c r="AG54" s="463" t="s">
        <v>40</v>
      </c>
      <c r="AH54" s="146">
        <v>15</v>
      </c>
      <c r="AI54" s="463" t="s">
        <v>269</v>
      </c>
      <c r="AJ54" s="146">
        <v>9</v>
      </c>
      <c r="AK54" s="273">
        <f t="shared" si="4"/>
        <v>39</v>
      </c>
      <c r="AL54" s="348" t="s">
        <v>39</v>
      </c>
      <c r="AM54" s="273">
        <f t="shared" si="5"/>
        <v>39</v>
      </c>
      <c r="AN54" s="348" t="s">
        <v>145</v>
      </c>
      <c r="AO54" s="390">
        <v>23</v>
      </c>
      <c r="AP54" s="366" t="s">
        <v>154</v>
      </c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</row>
    <row r="55" spans="1:75" ht="27.75">
      <c r="A55" s="564"/>
      <c r="B55" s="396" t="s">
        <v>161</v>
      </c>
      <c r="C55" s="522"/>
      <c r="D55" s="524"/>
      <c r="E55" s="526"/>
      <c r="F55" s="524"/>
      <c r="G55" s="526"/>
      <c r="H55" s="524"/>
      <c r="I55" s="528"/>
      <c r="J55" s="567"/>
      <c r="K55" s="528"/>
      <c r="L55" s="524"/>
      <c r="M55" s="463" t="s">
        <v>49</v>
      </c>
      <c r="N55" s="146">
        <v>5</v>
      </c>
      <c r="O55" s="463" t="s">
        <v>44</v>
      </c>
      <c r="P55" s="566" t="s">
        <v>44</v>
      </c>
      <c r="Q55" s="463" t="s">
        <v>48</v>
      </c>
      <c r="R55" s="146">
        <v>4</v>
      </c>
      <c r="S55" s="526"/>
      <c r="T55" s="524"/>
      <c r="U55" s="526"/>
      <c r="V55" s="524"/>
      <c r="W55" s="463"/>
      <c r="X55" s="146"/>
      <c r="Y55" s="526"/>
      <c r="Z55" s="524"/>
      <c r="AA55" s="463"/>
      <c r="AB55" s="146"/>
      <c r="AC55" s="526"/>
      <c r="AD55" s="524"/>
      <c r="AE55" s="463"/>
      <c r="AF55" s="146"/>
      <c r="AG55" s="463"/>
      <c r="AH55" s="146"/>
      <c r="AI55" s="463" t="s">
        <v>184</v>
      </c>
      <c r="AJ55" s="146">
        <v>11.5</v>
      </c>
      <c r="AK55" s="273">
        <f t="shared" si="4"/>
        <v>30.5</v>
      </c>
      <c r="AL55" s="348" t="s">
        <v>40</v>
      </c>
      <c r="AM55" s="273">
        <f t="shared" si="5"/>
        <v>30.5</v>
      </c>
      <c r="AN55" s="348" t="s">
        <v>141</v>
      </c>
      <c r="AO55" s="390">
        <v>24</v>
      </c>
      <c r="AP55" s="366" t="s">
        <v>155</v>
      </c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</row>
    <row r="56" spans="1:75" ht="27.75">
      <c r="A56" s="565"/>
      <c r="B56" s="521" t="s">
        <v>258</v>
      </c>
      <c r="C56" s="475"/>
      <c r="D56" s="146"/>
      <c r="E56" s="527"/>
      <c r="F56" s="525"/>
      <c r="G56" s="529"/>
      <c r="H56" s="525"/>
      <c r="I56" s="527"/>
      <c r="J56" s="568"/>
      <c r="K56" s="463" t="s">
        <v>222</v>
      </c>
      <c r="L56" s="146">
        <v>8</v>
      </c>
      <c r="M56" s="463"/>
      <c r="N56" s="146"/>
      <c r="O56" s="528"/>
      <c r="P56" s="524"/>
      <c r="Q56" s="463"/>
      <c r="R56" s="146"/>
      <c r="S56" s="528"/>
      <c r="T56" s="524"/>
      <c r="U56" s="463"/>
      <c r="V56" s="146"/>
      <c r="W56" s="528"/>
      <c r="X56" s="525"/>
      <c r="Y56" s="529"/>
      <c r="Z56" s="525"/>
      <c r="AA56" s="529"/>
      <c r="AB56" s="525"/>
      <c r="AC56" s="529"/>
      <c r="AD56" s="525"/>
      <c r="AE56" s="529"/>
      <c r="AF56" s="525"/>
      <c r="AG56" s="529"/>
      <c r="AH56" s="525"/>
      <c r="AI56" s="463">
        <v>3</v>
      </c>
      <c r="AJ56" s="146">
        <v>17</v>
      </c>
      <c r="AK56" s="273">
        <f t="shared" si="4"/>
        <v>25</v>
      </c>
      <c r="AL56" s="348" t="s">
        <v>38</v>
      </c>
      <c r="AM56" s="273">
        <f t="shared" si="5"/>
        <v>25</v>
      </c>
      <c r="AN56" s="348" t="s">
        <v>148</v>
      </c>
      <c r="AO56" s="390">
        <v>25</v>
      </c>
      <c r="AP56" s="366" t="s">
        <v>156</v>
      </c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</row>
    <row r="57" spans="1:75" ht="27.75">
      <c r="A57" s="103"/>
      <c r="B57" s="521" t="s">
        <v>229</v>
      </c>
      <c r="C57" s="475"/>
      <c r="D57" s="146"/>
      <c r="E57" s="526"/>
      <c r="F57" s="524"/>
      <c r="G57" s="526"/>
      <c r="H57" s="524"/>
      <c r="I57" s="528"/>
      <c r="J57" s="567"/>
      <c r="K57" s="527"/>
      <c r="L57" s="525"/>
      <c r="M57" s="463" t="s">
        <v>47</v>
      </c>
      <c r="N57" s="146">
        <v>6</v>
      </c>
      <c r="O57" s="463"/>
      <c r="P57" s="566"/>
      <c r="Q57" s="463">
        <v>11</v>
      </c>
      <c r="R57" s="146">
        <v>8</v>
      </c>
      <c r="S57" s="526"/>
      <c r="T57" s="524"/>
      <c r="U57" s="526"/>
      <c r="V57" s="524"/>
      <c r="W57" s="463"/>
      <c r="X57" s="146"/>
      <c r="Y57" s="526"/>
      <c r="Z57" s="524"/>
      <c r="AA57" s="463"/>
      <c r="AB57" s="146"/>
      <c r="AC57" s="526"/>
      <c r="AD57" s="524"/>
      <c r="AE57" s="463"/>
      <c r="AF57" s="146"/>
      <c r="AG57" s="463" t="s">
        <v>131</v>
      </c>
      <c r="AH57" s="146">
        <v>3</v>
      </c>
      <c r="AI57" s="463" t="s">
        <v>48</v>
      </c>
      <c r="AJ57" s="146">
        <v>4</v>
      </c>
      <c r="AK57" s="273">
        <f t="shared" si="4"/>
        <v>21</v>
      </c>
      <c r="AL57" s="348" t="s">
        <v>33</v>
      </c>
      <c r="AM57" s="273">
        <f t="shared" si="5"/>
        <v>21</v>
      </c>
      <c r="AN57" s="348" t="s">
        <v>151</v>
      </c>
      <c r="AO57" s="390">
        <v>26</v>
      </c>
      <c r="AP57" s="366" t="s">
        <v>172</v>
      </c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</row>
    <row r="58" spans="1:75" ht="27.75">
      <c r="A58" s="103"/>
      <c r="B58" s="547" t="s">
        <v>133</v>
      </c>
      <c r="C58" s="475"/>
      <c r="D58" s="146"/>
      <c r="E58" s="463"/>
      <c r="F58" s="146"/>
      <c r="G58" s="145"/>
      <c r="H58" s="146"/>
      <c r="I58" s="465"/>
      <c r="J58" s="566"/>
      <c r="K58" s="493" t="s">
        <v>223</v>
      </c>
      <c r="L58" s="146">
        <v>5</v>
      </c>
      <c r="M58" s="463"/>
      <c r="N58" s="146"/>
      <c r="O58" s="463" t="s">
        <v>42</v>
      </c>
      <c r="P58" s="566" t="s">
        <v>33</v>
      </c>
      <c r="Q58" s="463" t="s">
        <v>148</v>
      </c>
      <c r="R58" s="146">
        <v>1</v>
      </c>
      <c r="S58" s="463"/>
      <c r="T58" s="146"/>
      <c r="U58" s="526"/>
      <c r="V58" s="524"/>
      <c r="W58" s="463"/>
      <c r="X58" s="146"/>
      <c r="Y58" s="526"/>
      <c r="Z58" s="146"/>
      <c r="AA58" s="463"/>
      <c r="AB58" s="146"/>
      <c r="AC58" s="145"/>
      <c r="AD58" s="146"/>
      <c r="AE58" s="463"/>
      <c r="AF58" s="146"/>
      <c r="AG58" s="463"/>
      <c r="AH58" s="146"/>
      <c r="AI58" s="463" t="s">
        <v>47</v>
      </c>
      <c r="AJ58" s="146">
        <v>6</v>
      </c>
      <c r="AK58" s="273">
        <f t="shared" si="4"/>
        <v>19</v>
      </c>
      <c r="AL58" s="348" t="s">
        <v>35</v>
      </c>
      <c r="AM58" s="273">
        <f t="shared" si="5"/>
        <v>19</v>
      </c>
      <c r="AN58" s="348" t="s">
        <v>159</v>
      </c>
      <c r="AO58" s="390">
        <v>27</v>
      </c>
      <c r="AP58" s="366" t="s">
        <v>173</v>
      </c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</row>
    <row r="59" spans="1:75" ht="27.75">
      <c r="A59" s="565"/>
      <c r="B59" s="547" t="s">
        <v>165</v>
      </c>
      <c r="C59" s="475"/>
      <c r="D59" s="146"/>
      <c r="E59" s="463"/>
      <c r="F59" s="146"/>
      <c r="G59" s="145"/>
      <c r="H59" s="146"/>
      <c r="I59" s="463"/>
      <c r="J59" s="566"/>
      <c r="K59" s="493" t="s">
        <v>223</v>
      </c>
      <c r="L59" s="146">
        <v>5</v>
      </c>
      <c r="M59" s="463"/>
      <c r="N59" s="146"/>
      <c r="O59" s="463"/>
      <c r="P59" s="566"/>
      <c r="Q59" s="463"/>
      <c r="R59" s="146"/>
      <c r="S59" s="463"/>
      <c r="T59" s="146"/>
      <c r="U59" s="463"/>
      <c r="V59" s="146"/>
      <c r="W59" s="463"/>
      <c r="X59" s="146"/>
      <c r="Y59" s="145"/>
      <c r="Z59" s="146"/>
      <c r="AA59" s="463"/>
      <c r="AB59" s="146"/>
      <c r="AC59" s="145"/>
      <c r="AD59" s="146"/>
      <c r="AE59" s="463"/>
      <c r="AF59" s="146"/>
      <c r="AG59" s="463"/>
      <c r="AH59" s="146"/>
      <c r="AI59" s="463" t="s">
        <v>41</v>
      </c>
      <c r="AJ59" s="146">
        <v>10</v>
      </c>
      <c r="AK59" s="273">
        <f t="shared" si="4"/>
        <v>15</v>
      </c>
      <c r="AL59" s="348" t="s">
        <v>34</v>
      </c>
      <c r="AM59" s="273">
        <f t="shared" si="5"/>
        <v>15</v>
      </c>
      <c r="AN59" s="348" t="s">
        <v>276</v>
      </c>
      <c r="AO59" s="390">
        <v>28</v>
      </c>
      <c r="AP59" s="366" t="s">
        <v>174</v>
      </c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</row>
    <row r="60" spans="1:75" ht="27.75">
      <c r="A60" s="103"/>
      <c r="B60" s="396" t="s">
        <v>218</v>
      </c>
      <c r="C60" s="522"/>
      <c r="D60" s="524"/>
      <c r="E60" s="526"/>
      <c r="F60" s="524"/>
      <c r="G60" s="526"/>
      <c r="H60" s="524"/>
      <c r="I60" s="528"/>
      <c r="J60" s="567"/>
      <c r="K60" s="528"/>
      <c r="L60" s="524"/>
      <c r="M60" s="526"/>
      <c r="N60" s="524"/>
      <c r="O60" s="463" t="s">
        <v>59</v>
      </c>
      <c r="P60" s="566" t="s">
        <v>259</v>
      </c>
      <c r="Q60" s="463">
        <v>21</v>
      </c>
      <c r="R60" s="146">
        <v>1</v>
      </c>
      <c r="S60" s="526"/>
      <c r="T60" s="524"/>
      <c r="U60" s="526"/>
      <c r="V60" s="524"/>
      <c r="W60" s="463"/>
      <c r="X60" s="146"/>
      <c r="Y60" s="526"/>
      <c r="Z60" s="524"/>
      <c r="AA60" s="463"/>
      <c r="AB60" s="146"/>
      <c r="AC60" s="526"/>
      <c r="AD60" s="524"/>
      <c r="AE60" s="463"/>
      <c r="AF60" s="146"/>
      <c r="AG60" s="463"/>
      <c r="AH60" s="146"/>
      <c r="AI60" s="463"/>
      <c r="AJ60" s="146"/>
      <c r="AK60" s="273">
        <f t="shared" si="4"/>
        <v>13.5</v>
      </c>
      <c r="AL60" s="348" t="s">
        <v>44</v>
      </c>
      <c r="AM60" s="273">
        <f t="shared" si="5"/>
        <v>13.5</v>
      </c>
      <c r="AN60" s="348" t="s">
        <v>155</v>
      </c>
      <c r="AO60" s="390">
        <v>29</v>
      </c>
      <c r="AP60" s="366" t="s">
        <v>175</v>
      </c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</row>
    <row r="61" spans="1:75" ht="27.75">
      <c r="A61" s="103"/>
      <c r="B61" s="521" t="s">
        <v>251</v>
      </c>
      <c r="C61" s="475"/>
      <c r="D61" s="146"/>
      <c r="E61" s="526"/>
      <c r="F61" s="524"/>
      <c r="G61" s="526"/>
      <c r="H61" s="524"/>
      <c r="I61" s="528"/>
      <c r="J61" s="567"/>
      <c r="K61" s="528"/>
      <c r="L61" s="524"/>
      <c r="M61" s="463"/>
      <c r="N61" s="146"/>
      <c r="O61" s="528"/>
      <c r="P61" s="524"/>
      <c r="Q61" s="463"/>
      <c r="R61" s="146"/>
      <c r="S61" s="526"/>
      <c r="T61" s="524"/>
      <c r="U61" s="528"/>
      <c r="V61" s="524"/>
      <c r="W61" s="526"/>
      <c r="X61" s="524"/>
      <c r="Y61" s="526"/>
      <c r="Z61" s="524"/>
      <c r="AA61" s="526"/>
      <c r="AB61" s="524"/>
      <c r="AC61" s="526"/>
      <c r="AD61" s="524"/>
      <c r="AE61" s="463">
        <v>8</v>
      </c>
      <c r="AF61" s="146">
        <v>12</v>
      </c>
      <c r="AG61" s="463"/>
      <c r="AH61" s="146"/>
      <c r="AI61" s="463"/>
      <c r="AJ61" s="146"/>
      <c r="AK61" s="273">
        <f t="shared" si="4"/>
        <v>12</v>
      </c>
      <c r="AL61" s="348" t="s">
        <v>32</v>
      </c>
      <c r="AM61" s="273">
        <f t="shared" si="5"/>
        <v>12</v>
      </c>
      <c r="AN61" s="348" t="s">
        <v>172</v>
      </c>
      <c r="AO61" s="390">
        <v>30</v>
      </c>
      <c r="AP61" s="366" t="s">
        <v>176</v>
      </c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</row>
    <row r="62" spans="1:75" ht="27.75">
      <c r="A62" s="103"/>
      <c r="B62" s="521" t="s">
        <v>252</v>
      </c>
      <c r="C62" s="475"/>
      <c r="D62" s="146"/>
      <c r="E62" s="527"/>
      <c r="F62" s="525"/>
      <c r="G62" s="145">
        <v>19</v>
      </c>
      <c r="H62" s="146">
        <v>1</v>
      </c>
      <c r="I62" s="527"/>
      <c r="J62" s="568"/>
      <c r="K62" s="493" t="s">
        <v>223</v>
      </c>
      <c r="L62" s="146">
        <v>5</v>
      </c>
      <c r="M62" s="463"/>
      <c r="N62" s="146"/>
      <c r="O62" s="463"/>
      <c r="P62" s="566"/>
      <c r="Q62" s="463" t="s">
        <v>131</v>
      </c>
      <c r="R62" s="146">
        <v>3</v>
      </c>
      <c r="S62" s="529"/>
      <c r="T62" s="525"/>
      <c r="U62" s="529"/>
      <c r="V62" s="525"/>
      <c r="W62" s="463"/>
      <c r="X62" s="146"/>
      <c r="Y62" s="529"/>
      <c r="Z62" s="525"/>
      <c r="AA62" s="463"/>
      <c r="AB62" s="146"/>
      <c r="AC62" s="529"/>
      <c r="AD62" s="525"/>
      <c r="AE62" s="463"/>
      <c r="AF62" s="146"/>
      <c r="AG62" s="463"/>
      <c r="AH62" s="146"/>
      <c r="AI62" s="463"/>
      <c r="AJ62" s="146"/>
      <c r="AK62" s="273">
        <f t="shared" si="4"/>
        <v>9</v>
      </c>
      <c r="AL62" s="348" t="s">
        <v>171</v>
      </c>
      <c r="AM62" s="273">
        <f t="shared" si="5"/>
        <v>9</v>
      </c>
      <c r="AN62" s="348" t="s">
        <v>277</v>
      </c>
      <c r="AO62" s="390">
        <v>31</v>
      </c>
      <c r="AP62" s="366" t="s">
        <v>177</v>
      </c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</row>
    <row r="63" spans="1:75" ht="28.5" thickBot="1">
      <c r="A63" s="274"/>
      <c r="B63" s="448" t="s">
        <v>270</v>
      </c>
      <c r="C63" s="479"/>
      <c r="D63" s="332"/>
      <c r="E63" s="480"/>
      <c r="F63" s="332"/>
      <c r="G63" s="331"/>
      <c r="H63" s="332"/>
      <c r="I63" s="481"/>
      <c r="J63" s="571"/>
      <c r="K63" s="480"/>
      <c r="L63" s="332"/>
      <c r="M63" s="463"/>
      <c r="N63" s="146"/>
      <c r="O63" s="493"/>
      <c r="P63" s="146"/>
      <c r="Q63" s="463"/>
      <c r="R63" s="146"/>
      <c r="S63" s="493"/>
      <c r="T63" s="146"/>
      <c r="U63" s="463"/>
      <c r="V63" s="146"/>
      <c r="W63" s="493"/>
      <c r="X63" s="332"/>
      <c r="Y63" s="331"/>
      <c r="Z63" s="332"/>
      <c r="AA63" s="331"/>
      <c r="AB63" s="332"/>
      <c r="AC63" s="331"/>
      <c r="AD63" s="332"/>
      <c r="AE63" s="480"/>
      <c r="AF63" s="332"/>
      <c r="AG63" s="331"/>
      <c r="AH63" s="332"/>
      <c r="AI63" s="463" t="s">
        <v>269</v>
      </c>
      <c r="AJ63" s="146">
        <v>9</v>
      </c>
      <c r="AK63" s="273">
        <f t="shared" si="4"/>
        <v>9</v>
      </c>
      <c r="AL63" s="348" t="s">
        <v>171</v>
      </c>
      <c r="AM63" s="273">
        <f t="shared" si="5"/>
        <v>9</v>
      </c>
      <c r="AN63" s="348" t="s">
        <v>277</v>
      </c>
      <c r="AO63" s="390">
        <v>32</v>
      </c>
      <c r="AP63" s="366" t="s">
        <v>186</v>
      </c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</row>
    <row r="64" spans="1:75" ht="27.75">
      <c r="A64" s="586"/>
      <c r="B64" s="547" t="s">
        <v>130</v>
      </c>
      <c r="C64" s="475"/>
      <c r="D64" s="146"/>
      <c r="E64" s="463"/>
      <c r="F64" s="146"/>
      <c r="G64" s="145"/>
      <c r="H64" s="146"/>
      <c r="I64" s="463"/>
      <c r="J64" s="566"/>
      <c r="K64" s="493" t="s">
        <v>223</v>
      </c>
      <c r="L64" s="146">
        <v>5</v>
      </c>
      <c r="M64" s="463"/>
      <c r="N64" s="146"/>
      <c r="O64" s="463"/>
      <c r="P64" s="566"/>
      <c r="Q64" s="463">
        <v>23</v>
      </c>
      <c r="R64" s="146">
        <v>1</v>
      </c>
      <c r="S64" s="463"/>
      <c r="T64" s="146"/>
      <c r="U64" s="463"/>
      <c r="V64" s="146"/>
      <c r="W64" s="463"/>
      <c r="X64" s="146"/>
      <c r="Y64" s="145"/>
      <c r="Z64" s="146"/>
      <c r="AA64" s="463"/>
      <c r="AB64" s="146"/>
      <c r="AC64" s="145"/>
      <c r="AD64" s="146"/>
      <c r="AE64" s="463"/>
      <c r="AF64" s="146"/>
      <c r="AG64" s="463"/>
      <c r="AH64" s="146"/>
      <c r="AI64" s="463"/>
      <c r="AJ64" s="146"/>
      <c r="AK64" s="273">
        <f t="shared" si="4"/>
        <v>6</v>
      </c>
      <c r="AL64" s="348" t="s">
        <v>112</v>
      </c>
      <c r="AM64" s="273">
        <f t="shared" si="5"/>
        <v>6</v>
      </c>
      <c r="AN64" s="348" t="s">
        <v>278</v>
      </c>
      <c r="AO64" s="390">
        <v>33</v>
      </c>
      <c r="AP64" s="366" t="s">
        <v>187</v>
      </c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</row>
    <row r="65" spans="1:75" ht="38.25" customHeight="1">
      <c r="A65" s="379"/>
      <c r="B65" s="546" t="s">
        <v>90</v>
      </c>
      <c r="C65" s="475"/>
      <c r="D65" s="146"/>
      <c r="E65" s="463"/>
      <c r="F65" s="146"/>
      <c r="G65" s="145"/>
      <c r="H65" s="146"/>
      <c r="I65" s="463"/>
      <c r="J65" s="566"/>
      <c r="K65" s="463"/>
      <c r="L65" s="146"/>
      <c r="M65" s="463"/>
      <c r="N65" s="146"/>
      <c r="O65" s="493"/>
      <c r="P65" s="146"/>
      <c r="Q65" s="463"/>
      <c r="R65" s="146"/>
      <c r="S65" s="526"/>
      <c r="T65" s="524"/>
      <c r="U65" s="528"/>
      <c r="V65" s="524"/>
      <c r="W65" s="526"/>
      <c r="X65" s="146"/>
      <c r="Y65" s="145"/>
      <c r="Z65" s="146"/>
      <c r="AA65" s="145"/>
      <c r="AB65" s="146"/>
      <c r="AC65" s="145"/>
      <c r="AD65" s="146"/>
      <c r="AE65" s="145"/>
      <c r="AF65" s="146"/>
      <c r="AG65" s="145">
        <v>15</v>
      </c>
      <c r="AH65" s="146">
        <v>5</v>
      </c>
      <c r="AI65" s="463" t="s">
        <v>149</v>
      </c>
      <c r="AJ65" s="146">
        <v>1</v>
      </c>
      <c r="AK65" s="273">
        <f t="shared" si="4"/>
        <v>6</v>
      </c>
      <c r="AL65" s="348" t="s">
        <v>112</v>
      </c>
      <c r="AM65" s="273">
        <f t="shared" si="5"/>
        <v>6</v>
      </c>
      <c r="AN65" s="348" t="s">
        <v>278</v>
      </c>
      <c r="AO65" s="390">
        <v>34</v>
      </c>
      <c r="AP65" s="366" t="s">
        <v>188</v>
      </c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</row>
    <row r="66" spans="1:42" ht="27.75">
      <c r="A66" s="577"/>
      <c r="B66" s="521" t="s">
        <v>271</v>
      </c>
      <c r="C66" s="475"/>
      <c r="D66" s="146"/>
      <c r="E66" s="526"/>
      <c r="F66" s="524"/>
      <c r="G66" s="526"/>
      <c r="H66" s="524"/>
      <c r="I66" s="528"/>
      <c r="J66" s="567"/>
      <c r="K66" s="528"/>
      <c r="L66" s="524"/>
      <c r="M66" s="463"/>
      <c r="N66" s="146"/>
      <c r="O66" s="528"/>
      <c r="P66" s="524"/>
      <c r="Q66" s="463"/>
      <c r="R66" s="146"/>
      <c r="S66" s="528"/>
      <c r="T66" s="524"/>
      <c r="U66" s="463"/>
      <c r="V66" s="146"/>
      <c r="W66" s="528"/>
      <c r="X66" s="524"/>
      <c r="Y66" s="526"/>
      <c r="Z66" s="524"/>
      <c r="AA66" s="526"/>
      <c r="AB66" s="524"/>
      <c r="AC66" s="526"/>
      <c r="AD66" s="524"/>
      <c r="AE66" s="526"/>
      <c r="AF66" s="524"/>
      <c r="AG66" s="526"/>
      <c r="AH66" s="524"/>
      <c r="AI66" s="463" t="s">
        <v>241</v>
      </c>
      <c r="AJ66" s="146">
        <v>2.5</v>
      </c>
      <c r="AK66" s="273">
        <f t="shared" si="4"/>
        <v>2.5</v>
      </c>
      <c r="AL66" s="348" t="s">
        <v>48</v>
      </c>
      <c r="AM66" s="273">
        <f t="shared" si="5"/>
        <v>2.5</v>
      </c>
      <c r="AN66" s="348" t="s">
        <v>188</v>
      </c>
      <c r="AO66" s="390">
        <v>35</v>
      </c>
      <c r="AP66" s="366" t="s">
        <v>189</v>
      </c>
    </row>
    <row r="67" spans="1:75" ht="27.75">
      <c r="A67" s="380"/>
      <c r="B67" s="396" t="s">
        <v>84</v>
      </c>
      <c r="C67" s="475"/>
      <c r="D67" s="146"/>
      <c r="E67" s="526"/>
      <c r="F67" s="524"/>
      <c r="G67" s="526"/>
      <c r="H67" s="524"/>
      <c r="I67" s="528"/>
      <c r="J67" s="567"/>
      <c r="K67" s="528"/>
      <c r="L67" s="524"/>
      <c r="M67" s="463"/>
      <c r="N67" s="146"/>
      <c r="O67" s="463"/>
      <c r="P67" s="566"/>
      <c r="Q67" s="463" t="s">
        <v>155</v>
      </c>
      <c r="R67" s="146">
        <v>1</v>
      </c>
      <c r="S67" s="526"/>
      <c r="T67" s="524"/>
      <c r="U67" s="526"/>
      <c r="V67" s="524"/>
      <c r="W67" s="528"/>
      <c r="X67" s="524"/>
      <c r="Y67" s="526"/>
      <c r="Z67" s="524"/>
      <c r="AA67" s="463"/>
      <c r="AB67" s="146"/>
      <c r="AC67" s="526"/>
      <c r="AD67" s="524"/>
      <c r="AE67" s="463"/>
      <c r="AF67" s="146"/>
      <c r="AG67" s="463"/>
      <c r="AH67" s="146"/>
      <c r="AI67" s="463"/>
      <c r="AJ67" s="146"/>
      <c r="AK67" s="273">
        <f t="shared" si="4"/>
        <v>1</v>
      </c>
      <c r="AL67" s="348" t="s">
        <v>241</v>
      </c>
      <c r="AM67" s="273">
        <f t="shared" si="5"/>
        <v>1</v>
      </c>
      <c r="AN67" s="348" t="s">
        <v>279</v>
      </c>
      <c r="AO67" s="390">
        <v>36</v>
      </c>
      <c r="AP67" s="366" t="s">
        <v>198</v>
      </c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</row>
    <row r="68" spans="1:42" ht="27.75">
      <c r="A68" s="584"/>
      <c r="B68" s="558" t="s">
        <v>257</v>
      </c>
      <c r="C68" s="522"/>
      <c r="D68" s="524"/>
      <c r="E68" s="526"/>
      <c r="F68" s="524"/>
      <c r="G68" s="526"/>
      <c r="H68" s="524"/>
      <c r="I68" s="528"/>
      <c r="J68" s="567"/>
      <c r="K68" s="528"/>
      <c r="L68" s="524"/>
      <c r="M68" s="463"/>
      <c r="N68" s="146"/>
      <c r="O68" s="463"/>
      <c r="P68" s="566"/>
      <c r="Q68" s="463" t="s">
        <v>146</v>
      </c>
      <c r="R68" s="146">
        <v>1</v>
      </c>
      <c r="S68" s="526"/>
      <c r="T68" s="524"/>
      <c r="U68" s="529"/>
      <c r="V68" s="525"/>
      <c r="W68" s="527"/>
      <c r="X68" s="525"/>
      <c r="Y68" s="529"/>
      <c r="Z68" s="524"/>
      <c r="AA68" s="463"/>
      <c r="AB68" s="146"/>
      <c r="AC68" s="526"/>
      <c r="AD68" s="524"/>
      <c r="AE68" s="463"/>
      <c r="AF68" s="146"/>
      <c r="AG68" s="463"/>
      <c r="AH68" s="146"/>
      <c r="AI68" s="463"/>
      <c r="AJ68" s="146"/>
      <c r="AK68" s="273">
        <f t="shared" si="4"/>
        <v>1</v>
      </c>
      <c r="AL68" s="348" t="s">
        <v>241</v>
      </c>
      <c r="AM68" s="273">
        <f t="shared" si="5"/>
        <v>1</v>
      </c>
      <c r="AN68" s="348" t="s">
        <v>279</v>
      </c>
      <c r="AO68" s="390">
        <v>37</v>
      </c>
      <c r="AP68" s="366" t="s">
        <v>199</v>
      </c>
    </row>
    <row r="69" spans="1:42" ht="42" thickBot="1">
      <c r="A69" s="585"/>
      <c r="B69" s="461" t="s">
        <v>163</v>
      </c>
      <c r="C69" s="534"/>
      <c r="D69" s="535"/>
      <c r="E69" s="536"/>
      <c r="F69" s="535"/>
      <c r="G69" s="536"/>
      <c r="H69" s="535"/>
      <c r="I69" s="537"/>
      <c r="J69" s="572"/>
      <c r="K69" s="537"/>
      <c r="L69" s="535"/>
      <c r="M69" s="536"/>
      <c r="N69" s="535"/>
      <c r="O69" s="128"/>
      <c r="P69" s="573"/>
      <c r="Q69" s="128">
        <v>25</v>
      </c>
      <c r="R69" s="129">
        <v>1</v>
      </c>
      <c r="S69" s="536"/>
      <c r="T69" s="535"/>
      <c r="U69" s="536"/>
      <c r="V69" s="535"/>
      <c r="W69" s="537"/>
      <c r="X69" s="535"/>
      <c r="Y69" s="536"/>
      <c r="Z69" s="535"/>
      <c r="AA69" s="128"/>
      <c r="AB69" s="129"/>
      <c r="AC69" s="536"/>
      <c r="AD69" s="535"/>
      <c r="AE69" s="128"/>
      <c r="AF69" s="129"/>
      <c r="AG69" s="128"/>
      <c r="AH69" s="129"/>
      <c r="AI69" s="128"/>
      <c r="AJ69" s="129"/>
      <c r="AK69" s="304">
        <f t="shared" si="4"/>
        <v>1</v>
      </c>
      <c r="AL69" s="533" t="s">
        <v>136</v>
      </c>
      <c r="AM69" s="304">
        <f t="shared" si="5"/>
        <v>1</v>
      </c>
      <c r="AN69" s="533" t="s">
        <v>279</v>
      </c>
      <c r="AO69" s="503">
        <v>38</v>
      </c>
      <c r="AP69" s="539" t="s">
        <v>239</v>
      </c>
    </row>
    <row r="70" spans="1:42" ht="27.75" hidden="1">
      <c r="A70" s="356"/>
      <c r="B70" s="580" t="s">
        <v>90</v>
      </c>
      <c r="C70" s="548"/>
      <c r="D70" s="549"/>
      <c r="E70" s="550"/>
      <c r="F70" s="549"/>
      <c r="G70" s="551"/>
      <c r="H70" s="549"/>
      <c r="I70" s="550"/>
      <c r="J70" s="581"/>
      <c r="K70" s="550"/>
      <c r="L70" s="549"/>
      <c r="M70" s="550"/>
      <c r="N70" s="549"/>
      <c r="O70" s="582"/>
      <c r="P70" s="549"/>
      <c r="Q70" s="550"/>
      <c r="R70" s="549"/>
      <c r="S70" s="583"/>
      <c r="T70" s="579"/>
      <c r="U70" s="578"/>
      <c r="V70" s="579"/>
      <c r="W70" s="583"/>
      <c r="X70" s="549"/>
      <c r="Y70" s="551"/>
      <c r="Z70" s="549"/>
      <c r="AA70" s="551"/>
      <c r="AB70" s="549"/>
      <c r="AC70" s="551"/>
      <c r="AD70" s="549"/>
      <c r="AE70" s="551"/>
      <c r="AF70" s="549"/>
      <c r="AG70" s="551"/>
      <c r="AH70" s="549"/>
      <c r="AI70" s="550"/>
      <c r="AJ70" s="549"/>
      <c r="AK70" s="371">
        <f aca="true" t="shared" si="6" ref="AK70:AK79">AM70</f>
        <v>0</v>
      </c>
      <c r="AL70" s="552"/>
      <c r="AM70" s="371">
        <f aca="true" t="shared" si="7" ref="AM70:AM79">D70+F70+H70+J70+N70+P70+R70+T70+X70+AD70+AF70+AH70+AJ70+AB70+V70+L70+Z70</f>
        <v>0</v>
      </c>
      <c r="AN70" s="552"/>
      <c r="AO70" s="553">
        <v>21</v>
      </c>
      <c r="AP70" s="432" t="s">
        <v>199</v>
      </c>
    </row>
    <row r="71" spans="1:42" ht="27.75" hidden="1">
      <c r="A71" s="356"/>
      <c r="B71" s="547" t="s">
        <v>213</v>
      </c>
      <c r="C71" s="475"/>
      <c r="D71" s="146"/>
      <c r="E71" s="463"/>
      <c r="F71" s="146"/>
      <c r="G71" s="145"/>
      <c r="H71" s="146"/>
      <c r="I71" s="463"/>
      <c r="J71" s="566"/>
      <c r="K71" s="463"/>
      <c r="L71" s="146"/>
      <c r="M71" s="463"/>
      <c r="N71" s="146"/>
      <c r="O71" s="528"/>
      <c r="P71" s="524"/>
      <c r="Q71" s="463"/>
      <c r="R71" s="146"/>
      <c r="S71" s="463"/>
      <c r="T71" s="146"/>
      <c r="U71" s="463"/>
      <c r="V71" s="146"/>
      <c r="W71" s="463"/>
      <c r="X71" s="146"/>
      <c r="Y71" s="145"/>
      <c r="Z71" s="146"/>
      <c r="AA71" s="145"/>
      <c r="AB71" s="146"/>
      <c r="AC71" s="145"/>
      <c r="AD71" s="146"/>
      <c r="AE71" s="145"/>
      <c r="AF71" s="146"/>
      <c r="AG71" s="145"/>
      <c r="AH71" s="146"/>
      <c r="AI71" s="463"/>
      <c r="AJ71" s="146"/>
      <c r="AK71" s="273">
        <f t="shared" si="6"/>
        <v>0</v>
      </c>
      <c r="AL71" s="348"/>
      <c r="AM71" s="273">
        <f t="shared" si="7"/>
        <v>0</v>
      </c>
      <c r="AN71" s="348"/>
      <c r="AO71" s="390">
        <v>22</v>
      </c>
      <c r="AP71" s="366" t="s">
        <v>239</v>
      </c>
    </row>
    <row r="72" spans="1:42" ht="42" hidden="1">
      <c r="A72" s="356"/>
      <c r="B72" s="396" t="s">
        <v>162</v>
      </c>
      <c r="C72" s="475"/>
      <c r="D72" s="146"/>
      <c r="E72" s="463"/>
      <c r="F72" s="146"/>
      <c r="G72" s="145"/>
      <c r="H72" s="146"/>
      <c r="I72" s="465"/>
      <c r="J72" s="566"/>
      <c r="K72" s="463"/>
      <c r="L72" s="146"/>
      <c r="M72" s="463"/>
      <c r="N72" s="146"/>
      <c r="O72" s="528"/>
      <c r="P72" s="524"/>
      <c r="Q72" s="463"/>
      <c r="R72" s="146"/>
      <c r="S72" s="463"/>
      <c r="T72" s="146"/>
      <c r="U72" s="145"/>
      <c r="V72" s="146"/>
      <c r="W72" s="463"/>
      <c r="X72" s="146"/>
      <c r="Y72" s="145"/>
      <c r="Z72" s="146"/>
      <c r="AA72" s="145"/>
      <c r="AB72" s="146"/>
      <c r="AC72" s="145"/>
      <c r="AD72" s="146"/>
      <c r="AE72" s="463"/>
      <c r="AF72" s="146"/>
      <c r="AG72" s="145"/>
      <c r="AH72" s="146"/>
      <c r="AI72" s="463"/>
      <c r="AJ72" s="146"/>
      <c r="AK72" s="273">
        <f t="shared" si="6"/>
        <v>0</v>
      </c>
      <c r="AL72" s="348"/>
      <c r="AM72" s="273">
        <f t="shared" si="7"/>
        <v>0</v>
      </c>
      <c r="AN72" s="348"/>
      <c r="AO72" s="390">
        <v>23</v>
      </c>
      <c r="AP72" s="366" t="s">
        <v>240</v>
      </c>
    </row>
    <row r="73" spans="2:42" ht="27.75" hidden="1">
      <c r="B73" s="546" t="s">
        <v>253</v>
      </c>
      <c r="C73" s="522"/>
      <c r="D73" s="524"/>
      <c r="E73" s="526"/>
      <c r="F73" s="524"/>
      <c r="G73" s="526"/>
      <c r="H73" s="524"/>
      <c r="I73" s="528"/>
      <c r="J73" s="567"/>
      <c r="K73" s="528"/>
      <c r="L73" s="524"/>
      <c r="M73" s="463"/>
      <c r="N73" s="146"/>
      <c r="O73" s="528"/>
      <c r="P73" s="524"/>
      <c r="Q73" s="463"/>
      <c r="R73" s="146"/>
      <c r="S73" s="526"/>
      <c r="T73" s="524"/>
      <c r="U73" s="526"/>
      <c r="V73" s="524"/>
      <c r="W73" s="528"/>
      <c r="X73" s="524"/>
      <c r="Y73" s="526"/>
      <c r="Z73" s="524"/>
      <c r="AA73" s="526"/>
      <c r="AB73" s="524"/>
      <c r="AC73" s="526"/>
      <c r="AD73" s="524"/>
      <c r="AE73" s="526"/>
      <c r="AF73" s="524"/>
      <c r="AG73" s="526"/>
      <c r="AH73" s="524"/>
      <c r="AI73" s="463"/>
      <c r="AJ73" s="146"/>
      <c r="AK73" s="273">
        <f t="shared" si="6"/>
        <v>0</v>
      </c>
      <c r="AL73" s="348"/>
      <c r="AM73" s="273">
        <f t="shared" si="7"/>
        <v>0</v>
      </c>
      <c r="AN73" s="524"/>
      <c r="AO73" s="390">
        <v>24</v>
      </c>
      <c r="AP73" s="366" t="s">
        <v>260</v>
      </c>
    </row>
    <row r="74" spans="2:42" ht="42" hidden="1">
      <c r="B74" s="396" t="s">
        <v>195</v>
      </c>
      <c r="C74" s="522"/>
      <c r="D74" s="524"/>
      <c r="E74" s="526"/>
      <c r="F74" s="524"/>
      <c r="G74" s="526"/>
      <c r="H74" s="524"/>
      <c r="I74" s="528"/>
      <c r="J74" s="567"/>
      <c r="K74" s="528"/>
      <c r="L74" s="524"/>
      <c r="M74" s="463"/>
      <c r="N74" s="146"/>
      <c r="O74" s="528"/>
      <c r="P74" s="524"/>
      <c r="Q74" s="463"/>
      <c r="R74" s="146"/>
      <c r="S74" s="526"/>
      <c r="T74" s="524"/>
      <c r="U74" s="526"/>
      <c r="V74" s="524"/>
      <c r="W74" s="528"/>
      <c r="X74" s="524"/>
      <c r="Y74" s="526"/>
      <c r="Z74" s="524"/>
      <c r="AA74" s="526"/>
      <c r="AB74" s="524"/>
      <c r="AC74" s="526"/>
      <c r="AD74" s="524"/>
      <c r="AE74" s="526"/>
      <c r="AF74" s="524"/>
      <c r="AG74" s="526"/>
      <c r="AH74" s="524"/>
      <c r="AI74" s="463"/>
      <c r="AJ74" s="146"/>
      <c r="AK74" s="273">
        <f t="shared" si="6"/>
        <v>0</v>
      </c>
      <c r="AL74" s="348"/>
      <c r="AM74" s="273">
        <f t="shared" si="7"/>
        <v>0</v>
      </c>
      <c r="AN74" s="524"/>
      <c r="AO74" s="390">
        <v>25</v>
      </c>
      <c r="AP74" s="366" t="s">
        <v>261</v>
      </c>
    </row>
    <row r="75" spans="2:42" ht="27.75" hidden="1">
      <c r="B75" s="546" t="s">
        <v>233</v>
      </c>
      <c r="C75" s="522"/>
      <c r="D75" s="524"/>
      <c r="E75" s="526"/>
      <c r="F75" s="524"/>
      <c r="G75" s="526"/>
      <c r="H75" s="524"/>
      <c r="I75" s="528"/>
      <c r="J75" s="567"/>
      <c r="K75" s="528"/>
      <c r="L75" s="524"/>
      <c r="M75" s="463"/>
      <c r="N75" s="146"/>
      <c r="O75" s="528"/>
      <c r="P75" s="524"/>
      <c r="Q75" s="463"/>
      <c r="R75" s="146"/>
      <c r="S75" s="526"/>
      <c r="T75" s="524"/>
      <c r="U75" s="526"/>
      <c r="V75" s="524"/>
      <c r="W75" s="528"/>
      <c r="X75" s="524"/>
      <c r="Y75" s="526"/>
      <c r="Z75" s="524"/>
      <c r="AA75" s="526"/>
      <c r="AB75" s="524"/>
      <c r="AC75" s="526"/>
      <c r="AD75" s="524"/>
      <c r="AE75" s="526"/>
      <c r="AF75" s="524"/>
      <c r="AG75" s="526"/>
      <c r="AH75" s="524"/>
      <c r="AI75" s="463"/>
      <c r="AJ75" s="146"/>
      <c r="AK75" s="273">
        <f t="shared" si="6"/>
        <v>0</v>
      </c>
      <c r="AL75" s="348"/>
      <c r="AM75" s="273">
        <f t="shared" si="7"/>
        <v>0</v>
      </c>
      <c r="AN75" s="524"/>
      <c r="AO75" s="390">
        <v>26</v>
      </c>
      <c r="AP75" s="366" t="s">
        <v>262</v>
      </c>
    </row>
    <row r="76" spans="2:42" ht="42" hidden="1">
      <c r="B76" s="396" t="s">
        <v>158</v>
      </c>
      <c r="C76" s="522"/>
      <c r="D76" s="524"/>
      <c r="E76" s="526"/>
      <c r="F76" s="524"/>
      <c r="G76" s="526"/>
      <c r="H76" s="524"/>
      <c r="I76" s="528"/>
      <c r="J76" s="567"/>
      <c r="K76" s="528"/>
      <c r="L76" s="524"/>
      <c r="M76" s="463"/>
      <c r="N76" s="146"/>
      <c r="O76" s="493"/>
      <c r="P76" s="146"/>
      <c r="Q76" s="463"/>
      <c r="R76" s="146"/>
      <c r="S76" s="526"/>
      <c r="T76" s="524"/>
      <c r="U76" s="526"/>
      <c r="V76" s="524"/>
      <c r="W76" s="528"/>
      <c r="X76" s="524"/>
      <c r="Y76" s="526"/>
      <c r="Z76" s="524"/>
      <c r="AA76" s="526"/>
      <c r="AB76" s="524"/>
      <c r="AC76" s="526"/>
      <c r="AD76" s="524"/>
      <c r="AE76" s="526"/>
      <c r="AF76" s="524"/>
      <c r="AG76" s="526"/>
      <c r="AH76" s="524"/>
      <c r="AI76" s="463"/>
      <c r="AJ76" s="146"/>
      <c r="AK76" s="273">
        <f t="shared" si="6"/>
        <v>0</v>
      </c>
      <c r="AL76" s="348"/>
      <c r="AM76" s="273">
        <f t="shared" si="7"/>
        <v>0</v>
      </c>
      <c r="AN76" s="524"/>
      <c r="AO76" s="390">
        <v>27</v>
      </c>
      <c r="AP76" s="366" t="s">
        <v>263</v>
      </c>
    </row>
    <row r="77" spans="2:42" ht="27.75" hidden="1">
      <c r="B77" s="396" t="s">
        <v>137</v>
      </c>
      <c r="C77" s="522"/>
      <c r="D77" s="524"/>
      <c r="E77" s="526"/>
      <c r="F77" s="524"/>
      <c r="G77" s="526"/>
      <c r="H77" s="524"/>
      <c r="I77" s="528"/>
      <c r="J77" s="567"/>
      <c r="K77" s="528"/>
      <c r="L77" s="524"/>
      <c r="M77" s="526"/>
      <c r="N77" s="524"/>
      <c r="O77" s="526"/>
      <c r="P77" s="524"/>
      <c r="Q77" s="526"/>
      <c r="R77" s="524"/>
      <c r="S77" s="526"/>
      <c r="T77" s="524"/>
      <c r="U77" s="526"/>
      <c r="V77" s="524"/>
      <c r="W77" s="528"/>
      <c r="X77" s="524"/>
      <c r="Y77" s="526"/>
      <c r="Z77" s="524"/>
      <c r="AA77" s="526"/>
      <c r="AB77" s="524"/>
      <c r="AC77" s="526"/>
      <c r="AD77" s="524"/>
      <c r="AE77" s="526"/>
      <c r="AF77" s="524"/>
      <c r="AG77" s="526"/>
      <c r="AH77" s="524"/>
      <c r="AI77" s="463" t="s">
        <v>269</v>
      </c>
      <c r="AJ77" s="146">
        <v>9</v>
      </c>
      <c r="AK77" s="273">
        <f t="shared" si="6"/>
        <v>9</v>
      </c>
      <c r="AL77" s="348"/>
      <c r="AM77" s="273">
        <f t="shared" si="7"/>
        <v>9</v>
      </c>
      <c r="AN77" s="524"/>
      <c r="AO77" s="390">
        <v>28</v>
      </c>
      <c r="AP77" s="366" t="s">
        <v>264</v>
      </c>
    </row>
    <row r="78" spans="2:42" ht="63" hidden="1">
      <c r="B78" s="396" t="s">
        <v>212</v>
      </c>
      <c r="C78" s="522"/>
      <c r="D78" s="524"/>
      <c r="E78" s="526"/>
      <c r="F78" s="524"/>
      <c r="G78" s="526"/>
      <c r="H78" s="524"/>
      <c r="I78" s="528"/>
      <c r="J78" s="567"/>
      <c r="K78" s="528"/>
      <c r="L78" s="524"/>
      <c r="M78" s="526"/>
      <c r="N78" s="524"/>
      <c r="O78" s="526"/>
      <c r="P78" s="524"/>
      <c r="Q78" s="463"/>
      <c r="R78" s="146"/>
      <c r="S78" s="526"/>
      <c r="T78" s="524"/>
      <c r="U78" s="526"/>
      <c r="V78" s="524"/>
      <c r="W78" s="528"/>
      <c r="X78" s="524"/>
      <c r="Y78" s="526"/>
      <c r="Z78" s="524"/>
      <c r="AA78" s="526"/>
      <c r="AB78" s="524"/>
      <c r="AC78" s="526"/>
      <c r="AD78" s="524"/>
      <c r="AE78" s="526"/>
      <c r="AF78" s="524"/>
      <c r="AG78" s="526"/>
      <c r="AH78" s="524"/>
      <c r="AI78" s="463"/>
      <c r="AJ78" s="146"/>
      <c r="AK78" s="273">
        <f t="shared" si="6"/>
        <v>0</v>
      </c>
      <c r="AL78" s="348"/>
      <c r="AM78" s="273">
        <f t="shared" si="7"/>
        <v>0</v>
      </c>
      <c r="AN78" s="524"/>
      <c r="AO78" s="390">
        <v>29</v>
      </c>
      <c r="AP78" s="366" t="s">
        <v>265</v>
      </c>
    </row>
    <row r="79" spans="2:42" ht="42" hidden="1" thickBot="1">
      <c r="B79" s="461" t="s">
        <v>214</v>
      </c>
      <c r="C79" s="534"/>
      <c r="D79" s="535"/>
      <c r="E79" s="536"/>
      <c r="F79" s="535"/>
      <c r="G79" s="536"/>
      <c r="H79" s="535"/>
      <c r="I79" s="537"/>
      <c r="J79" s="572"/>
      <c r="K79" s="537"/>
      <c r="L79" s="535"/>
      <c r="M79" s="536"/>
      <c r="N79" s="535"/>
      <c r="O79" s="536"/>
      <c r="P79" s="535"/>
      <c r="Q79" s="128"/>
      <c r="R79" s="129"/>
      <c r="S79" s="536"/>
      <c r="T79" s="535"/>
      <c r="U79" s="536"/>
      <c r="V79" s="535"/>
      <c r="W79" s="537"/>
      <c r="X79" s="535"/>
      <c r="Y79" s="536"/>
      <c r="Z79" s="535"/>
      <c r="AA79" s="536"/>
      <c r="AB79" s="535"/>
      <c r="AC79" s="536"/>
      <c r="AD79" s="535"/>
      <c r="AE79" s="536"/>
      <c r="AF79" s="535"/>
      <c r="AG79" s="536"/>
      <c r="AH79" s="535"/>
      <c r="AI79" s="463"/>
      <c r="AJ79" s="146"/>
      <c r="AK79" s="304">
        <f t="shared" si="6"/>
        <v>0</v>
      </c>
      <c r="AL79" s="533"/>
      <c r="AM79" s="304">
        <f t="shared" si="7"/>
        <v>0</v>
      </c>
      <c r="AN79" s="535"/>
      <c r="AO79" s="390">
        <v>30</v>
      </c>
      <c r="AP79" s="366" t="s">
        <v>266</v>
      </c>
    </row>
    <row r="80" spans="9:23" ht="16.5">
      <c r="I80" s="386"/>
      <c r="J80" s="386"/>
      <c r="K80" s="386"/>
      <c r="W80" s="386"/>
    </row>
    <row r="81" spans="10:23" ht="16.5">
      <c r="J81" s="386"/>
      <c r="K81" s="386"/>
      <c r="W81" s="386"/>
    </row>
    <row r="82" spans="10:23" ht="16.5">
      <c r="J82" s="386"/>
      <c r="K82" s="386"/>
      <c r="W82" s="386"/>
    </row>
    <row r="83" spans="10:23" ht="16.5">
      <c r="J83" s="386"/>
      <c r="K83" s="386"/>
      <c r="W83" s="386"/>
    </row>
    <row r="84" spans="10:23" ht="16.5">
      <c r="J84" s="386"/>
      <c r="K84" s="386"/>
      <c r="W84" s="386"/>
    </row>
    <row r="85" spans="10:23" ht="16.5">
      <c r="J85" s="386"/>
      <c r="K85" s="386"/>
      <c r="W85" s="386"/>
    </row>
    <row r="86" spans="10:23" ht="16.5">
      <c r="J86" s="386"/>
      <c r="K86" s="386"/>
      <c r="W86" s="386"/>
    </row>
    <row r="87" spans="10:23" ht="16.5">
      <c r="J87" s="386"/>
      <c r="K87" s="386"/>
      <c r="W87" s="386"/>
    </row>
    <row r="88" spans="10:23" ht="16.5">
      <c r="J88" s="386"/>
      <c r="K88" s="386"/>
      <c r="W88" s="386"/>
    </row>
    <row r="89" spans="10:23" ht="16.5">
      <c r="J89" s="386"/>
      <c r="K89" s="386"/>
      <c r="W89" s="386"/>
    </row>
    <row r="90" spans="10:23" ht="16.5">
      <c r="J90" s="386"/>
      <c r="K90" s="386"/>
      <c r="W90" s="386"/>
    </row>
    <row r="91" spans="10:23" ht="16.5">
      <c r="J91" s="386"/>
      <c r="K91" s="386"/>
      <c r="W91" s="386"/>
    </row>
    <row r="92" spans="10:23" ht="16.5">
      <c r="J92" s="386"/>
      <c r="K92" s="386"/>
      <c r="W92" s="386"/>
    </row>
    <row r="93" spans="10:23" ht="16.5">
      <c r="J93" s="386"/>
      <c r="K93" s="386"/>
      <c r="W93" s="386"/>
    </row>
    <row r="94" spans="10:23" ht="16.5">
      <c r="J94" s="386"/>
      <c r="K94" s="386"/>
      <c r="W94" s="386"/>
    </row>
    <row r="95" spans="10:23" ht="16.5">
      <c r="J95" s="386"/>
      <c r="K95" s="386"/>
      <c r="W95" s="386"/>
    </row>
    <row r="96" spans="10:23" ht="16.5">
      <c r="J96" s="386"/>
      <c r="K96" s="386"/>
      <c r="W96" s="386"/>
    </row>
    <row r="97" spans="10:23" ht="16.5">
      <c r="J97" s="386"/>
      <c r="K97" s="386"/>
      <c r="W97" s="386"/>
    </row>
    <row r="98" spans="10:23" ht="16.5">
      <c r="J98" s="386"/>
      <c r="K98" s="386"/>
      <c r="W98" s="386"/>
    </row>
    <row r="99" spans="10:23" ht="16.5">
      <c r="J99" s="386"/>
      <c r="K99" s="386"/>
      <c r="W99" s="386"/>
    </row>
    <row r="100" spans="10:23" ht="16.5">
      <c r="J100" s="386"/>
      <c r="K100" s="386"/>
      <c r="W100" s="386"/>
    </row>
    <row r="101" ht="16.5">
      <c r="W101" s="386"/>
    </row>
    <row r="102" ht="16.5">
      <c r="W102" s="386"/>
    </row>
    <row r="103" ht="16.5">
      <c r="W103" s="386"/>
    </row>
    <row r="104" ht="16.5">
      <c r="W104" s="386"/>
    </row>
    <row r="105" ht="16.5">
      <c r="W105" s="386"/>
    </row>
    <row r="106" ht="16.5">
      <c r="W106" s="386"/>
    </row>
    <row r="107" ht="16.5">
      <c r="W107" s="386"/>
    </row>
    <row r="108" ht="16.5">
      <c r="W108" s="386"/>
    </row>
    <row r="109" ht="16.5">
      <c r="W109" s="386"/>
    </row>
    <row r="110" ht="16.5">
      <c r="W110" s="386"/>
    </row>
    <row r="111" ht="16.5">
      <c r="W111" s="386"/>
    </row>
    <row r="112" ht="16.5">
      <c r="W112" s="386"/>
    </row>
    <row r="113" ht="16.5">
      <c r="W113" s="386"/>
    </row>
    <row r="114" ht="16.5">
      <c r="W114" s="386"/>
    </row>
    <row r="115" ht="16.5">
      <c r="W115" s="386"/>
    </row>
    <row r="116" ht="16.5">
      <c r="W116" s="386"/>
    </row>
    <row r="117" ht="16.5">
      <c r="W117" s="386"/>
    </row>
    <row r="118" ht="16.5">
      <c r="W118" s="386"/>
    </row>
    <row r="119" ht="16.5">
      <c r="W119" s="386"/>
    </row>
    <row r="120" ht="16.5">
      <c r="W120" s="386"/>
    </row>
    <row r="121" ht="16.5">
      <c r="W121" s="386"/>
    </row>
    <row r="122" ht="16.5">
      <c r="W122" s="386"/>
    </row>
    <row r="123" ht="16.5">
      <c r="W123" s="386"/>
    </row>
    <row r="124" ht="16.5">
      <c r="W124" s="386"/>
    </row>
    <row r="125" ht="16.5">
      <c r="W125" s="386"/>
    </row>
    <row r="126" ht="16.5">
      <c r="W126" s="386"/>
    </row>
    <row r="127" ht="16.5">
      <c r="W127" s="386"/>
    </row>
    <row r="128" ht="16.5">
      <c r="W128" s="386"/>
    </row>
    <row r="129" ht="16.5">
      <c r="W129" s="386"/>
    </row>
    <row r="130" ht="16.5">
      <c r="W130" s="386"/>
    </row>
  </sheetData>
  <sheetProtection/>
  <mergeCells count="23">
    <mergeCell ref="I8:J9"/>
    <mergeCell ref="M8:N9"/>
    <mergeCell ref="A8:A10"/>
    <mergeCell ref="B8:B10"/>
    <mergeCell ref="G8:H9"/>
    <mergeCell ref="E8:F9"/>
    <mergeCell ref="C8:D9"/>
    <mergeCell ref="K8:L9"/>
    <mergeCell ref="S8:T9"/>
    <mergeCell ref="O8:P9"/>
    <mergeCell ref="Q8:R9"/>
    <mergeCell ref="W8:X9"/>
    <mergeCell ref="AG8:AH9"/>
    <mergeCell ref="AE8:AF9"/>
    <mergeCell ref="AC8:AD9"/>
    <mergeCell ref="Y8:AB8"/>
    <mergeCell ref="Y9:Z9"/>
    <mergeCell ref="AO8:AP8"/>
    <mergeCell ref="AK8:AL8"/>
    <mergeCell ref="AM8:AN8"/>
    <mergeCell ref="AA9:AB9"/>
    <mergeCell ref="AI8:AJ9"/>
    <mergeCell ref="U8:V9"/>
  </mergeCells>
  <printOptions horizontalCentered="1"/>
  <pageMargins left="0.3937007874015748" right="0.35433070866141736" top="0.2362204724409449" bottom="0.31496062992125984" header="0.1968503937007874" footer="0.2362204724409449"/>
  <pageSetup fitToHeight="1" fitToWidth="1" horizontalDpi="600" verticalDpi="600" orientation="landscape" paperSize="9" scale="32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8:BW137"/>
  <sheetViews>
    <sheetView showZeros="0" zoomScale="50" zoomScaleNormal="50" zoomScalePageLayoutView="0" workbookViewId="0" topLeftCell="B1">
      <pane xSplit="1" ySplit="10" topLeftCell="C24" activePane="bottomRight" state="frozen"/>
      <selection pane="topLeft" activeCell="B1" sqref="B1"/>
      <selection pane="topRight" activeCell="C1" sqref="C1"/>
      <selection pane="bottomLeft" activeCell="B10" sqref="B10"/>
      <selection pane="bottomRight" activeCell="H59" activeCellId="2" sqref="D59 F59 H59"/>
    </sheetView>
  </sheetViews>
  <sheetFormatPr defaultColWidth="9.125" defaultRowHeight="12.75"/>
  <cols>
    <col min="1" max="1" width="4.875" style="1" hidden="1" customWidth="1"/>
    <col min="2" max="2" width="51.375" style="1" customWidth="1"/>
    <col min="3" max="36" width="9.625" style="1" customWidth="1"/>
    <col min="37" max="37" width="15.50390625" style="1" customWidth="1"/>
    <col min="38" max="38" width="12.50390625" style="1" customWidth="1"/>
    <col min="39" max="39" width="15.375" style="1" customWidth="1"/>
    <col min="40" max="40" width="13.125" style="1" customWidth="1"/>
    <col min="41" max="41" width="13.875" style="1" bestFit="1" customWidth="1"/>
    <col min="42" max="42" width="13.125" style="336" customWidth="1"/>
    <col min="43" max="16384" width="9.125" style="1" customWidth="1"/>
  </cols>
  <sheetData>
    <row r="7" ht="44.25" customHeight="1" thickBot="1"/>
    <row r="8" spans="1:75" ht="34.5" customHeight="1">
      <c r="A8" s="723" t="s">
        <v>31</v>
      </c>
      <c r="B8" s="729" t="s">
        <v>61</v>
      </c>
      <c r="C8" s="739" t="s">
        <v>27</v>
      </c>
      <c r="D8" s="740"/>
      <c r="E8" s="739" t="s">
        <v>24</v>
      </c>
      <c r="F8" s="740"/>
      <c r="G8" s="739" t="s">
        <v>18</v>
      </c>
      <c r="H8" s="740"/>
      <c r="I8" s="739" t="s">
        <v>22</v>
      </c>
      <c r="J8" s="740"/>
      <c r="K8" s="739" t="s">
        <v>182</v>
      </c>
      <c r="L8" s="740"/>
      <c r="M8" s="739" t="s">
        <v>23</v>
      </c>
      <c r="N8" s="740"/>
      <c r="O8" s="739" t="s">
        <v>25</v>
      </c>
      <c r="P8" s="740"/>
      <c r="Q8" s="739" t="s">
        <v>205</v>
      </c>
      <c r="R8" s="740"/>
      <c r="S8" s="739" t="s">
        <v>63</v>
      </c>
      <c r="T8" s="740"/>
      <c r="U8" s="739" t="s">
        <v>181</v>
      </c>
      <c r="V8" s="740"/>
      <c r="W8" s="739" t="s">
        <v>121</v>
      </c>
      <c r="X8" s="740"/>
      <c r="Y8" s="727" t="s">
        <v>122</v>
      </c>
      <c r="Z8" s="710"/>
      <c r="AA8" s="710"/>
      <c r="AB8" s="728"/>
      <c r="AC8" s="739" t="s">
        <v>55</v>
      </c>
      <c r="AD8" s="740"/>
      <c r="AE8" s="739" t="s">
        <v>66</v>
      </c>
      <c r="AF8" s="740"/>
      <c r="AG8" s="739" t="s">
        <v>64</v>
      </c>
      <c r="AH8" s="740"/>
      <c r="AI8" s="739" t="s">
        <v>65</v>
      </c>
      <c r="AJ8" s="740"/>
      <c r="AK8" s="727" t="s">
        <v>71</v>
      </c>
      <c r="AL8" s="728"/>
      <c r="AM8" s="727" t="s">
        <v>72</v>
      </c>
      <c r="AN8" s="728"/>
      <c r="AO8" s="727" t="s">
        <v>142</v>
      </c>
      <c r="AP8" s="728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</row>
    <row r="9" spans="1:75" ht="16.5">
      <c r="A9" s="745"/>
      <c r="B9" s="746"/>
      <c r="C9" s="741"/>
      <c r="D9" s="742"/>
      <c r="E9" s="741"/>
      <c r="F9" s="742"/>
      <c r="G9" s="741"/>
      <c r="H9" s="742"/>
      <c r="I9" s="741"/>
      <c r="J9" s="742"/>
      <c r="K9" s="741"/>
      <c r="L9" s="742"/>
      <c r="M9" s="741"/>
      <c r="N9" s="742"/>
      <c r="O9" s="741"/>
      <c r="P9" s="742"/>
      <c r="Q9" s="741"/>
      <c r="R9" s="742"/>
      <c r="S9" s="741"/>
      <c r="T9" s="742"/>
      <c r="U9" s="741"/>
      <c r="V9" s="742"/>
      <c r="W9" s="741"/>
      <c r="X9" s="742"/>
      <c r="Y9" s="737" t="s">
        <v>231</v>
      </c>
      <c r="Z9" s="738"/>
      <c r="AA9" s="737" t="s">
        <v>232</v>
      </c>
      <c r="AB9" s="738"/>
      <c r="AC9" s="741"/>
      <c r="AD9" s="742"/>
      <c r="AE9" s="741"/>
      <c r="AF9" s="742"/>
      <c r="AG9" s="741"/>
      <c r="AH9" s="742"/>
      <c r="AI9" s="741"/>
      <c r="AJ9" s="742"/>
      <c r="AK9" s="504"/>
      <c r="AL9" s="505"/>
      <c r="AM9" s="504"/>
      <c r="AN9" s="505"/>
      <c r="AO9" s="504"/>
      <c r="AP9" s="505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</row>
    <row r="10" spans="1:75" ht="30" customHeight="1" thickBot="1">
      <c r="A10" s="724"/>
      <c r="B10" s="730"/>
      <c r="C10" s="136" t="s">
        <v>19</v>
      </c>
      <c r="D10" s="135" t="s">
        <v>20</v>
      </c>
      <c r="E10" s="137" t="s">
        <v>19</v>
      </c>
      <c r="F10" s="138" t="s">
        <v>20</v>
      </c>
      <c r="G10" s="137" t="s">
        <v>19</v>
      </c>
      <c r="H10" s="138" t="s">
        <v>20</v>
      </c>
      <c r="I10" s="137" t="s">
        <v>19</v>
      </c>
      <c r="J10" s="138" t="s">
        <v>20</v>
      </c>
      <c r="K10" s="137" t="s">
        <v>19</v>
      </c>
      <c r="L10" s="138" t="s">
        <v>20</v>
      </c>
      <c r="M10" s="137" t="s">
        <v>19</v>
      </c>
      <c r="N10" s="138" t="s">
        <v>20</v>
      </c>
      <c r="O10" s="134" t="s">
        <v>19</v>
      </c>
      <c r="P10" s="135" t="s">
        <v>20</v>
      </c>
      <c r="Q10" s="134" t="s">
        <v>19</v>
      </c>
      <c r="R10" s="135" t="s">
        <v>20</v>
      </c>
      <c r="S10" s="134" t="s">
        <v>19</v>
      </c>
      <c r="T10" s="135" t="s">
        <v>20</v>
      </c>
      <c r="U10" s="134" t="s">
        <v>19</v>
      </c>
      <c r="V10" s="135" t="s">
        <v>20</v>
      </c>
      <c r="W10" s="134" t="s">
        <v>19</v>
      </c>
      <c r="X10" s="135" t="s">
        <v>20</v>
      </c>
      <c r="Y10" s="134" t="s">
        <v>19</v>
      </c>
      <c r="Z10" s="135" t="s">
        <v>20</v>
      </c>
      <c r="AA10" s="134" t="s">
        <v>19</v>
      </c>
      <c r="AB10" s="135" t="s">
        <v>20</v>
      </c>
      <c r="AC10" s="134" t="s">
        <v>19</v>
      </c>
      <c r="AD10" s="135" t="s">
        <v>20</v>
      </c>
      <c r="AE10" s="134" t="s">
        <v>19</v>
      </c>
      <c r="AF10" s="135" t="s">
        <v>20</v>
      </c>
      <c r="AG10" s="137" t="s">
        <v>19</v>
      </c>
      <c r="AH10" s="138" t="s">
        <v>20</v>
      </c>
      <c r="AI10" s="136" t="s">
        <v>19</v>
      </c>
      <c r="AJ10" s="139" t="s">
        <v>20</v>
      </c>
      <c r="AK10" s="349" t="s">
        <v>29</v>
      </c>
      <c r="AL10" s="350" t="s">
        <v>30</v>
      </c>
      <c r="AM10" s="349" t="s">
        <v>29</v>
      </c>
      <c r="AN10" s="350" t="s">
        <v>30</v>
      </c>
      <c r="AO10" s="349" t="s">
        <v>143</v>
      </c>
      <c r="AP10" s="358" t="s">
        <v>144</v>
      </c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</row>
    <row r="11" spans="1:75" s="336" customFormat="1" ht="34.5" customHeight="1">
      <c r="A11" s="329"/>
      <c r="B11" s="601" t="s">
        <v>286</v>
      </c>
      <c r="C11" s="602"/>
      <c r="D11" s="602"/>
      <c r="E11" s="602"/>
      <c r="F11" s="602"/>
      <c r="G11" s="602"/>
      <c r="H11" s="602"/>
      <c r="I11" s="602"/>
      <c r="J11" s="602"/>
      <c r="K11" s="602"/>
      <c r="L11" s="602"/>
      <c r="M11" s="602"/>
      <c r="N11" s="602"/>
      <c r="O11" s="602"/>
      <c r="P11" s="602"/>
      <c r="Q11" s="602"/>
      <c r="R11" s="602"/>
      <c r="S11" s="602"/>
      <c r="T11" s="602"/>
      <c r="U11" s="602"/>
      <c r="V11" s="602"/>
      <c r="W11" s="602"/>
      <c r="X11" s="602"/>
      <c r="Y11" s="602"/>
      <c r="Z11" s="602"/>
      <c r="AA11" s="602"/>
      <c r="AB11" s="602"/>
      <c r="AC11" s="602"/>
      <c r="AD11" s="602"/>
      <c r="AE11" s="602"/>
      <c r="AF11" s="602"/>
      <c r="AG11" s="602"/>
      <c r="AH11" s="602"/>
      <c r="AI11" s="602"/>
      <c r="AJ11" s="602"/>
      <c r="AK11" s="603"/>
      <c r="AL11" s="604"/>
      <c r="AM11" s="603"/>
      <c r="AN11" s="359"/>
      <c r="AO11" s="605"/>
      <c r="AP11" s="359"/>
      <c r="AQ11" s="335"/>
      <c r="AR11" s="335"/>
      <c r="AS11" s="335"/>
      <c r="AT11" s="335"/>
      <c r="AU11" s="335"/>
      <c r="AV11" s="335"/>
      <c r="AW11" s="335"/>
      <c r="AX11" s="335"/>
      <c r="AY11" s="335"/>
      <c r="AZ11" s="335"/>
      <c r="BA11" s="335"/>
      <c r="BB11" s="335"/>
      <c r="BC11" s="335"/>
      <c r="BD11" s="335"/>
      <c r="BE11" s="335"/>
      <c r="BF11" s="335"/>
      <c r="BG11" s="335"/>
      <c r="BH11" s="335"/>
      <c r="BI11" s="335"/>
      <c r="BJ11" s="335"/>
      <c r="BK11" s="335"/>
      <c r="BL11" s="335"/>
      <c r="BM11" s="335"/>
      <c r="BN11" s="335"/>
      <c r="BO11" s="335"/>
      <c r="BP11" s="335"/>
      <c r="BQ11" s="335"/>
      <c r="BR11" s="335"/>
      <c r="BS11" s="335"/>
      <c r="BT11" s="335"/>
      <c r="BU11" s="335"/>
      <c r="BV11" s="335"/>
      <c r="BW11" s="335"/>
    </row>
    <row r="12" spans="1:75" s="336" customFormat="1" ht="27.75">
      <c r="A12" s="606"/>
      <c r="B12" s="434" t="s">
        <v>74</v>
      </c>
      <c r="C12" s="684">
        <v>3</v>
      </c>
      <c r="D12" s="685">
        <v>25</v>
      </c>
      <c r="E12" s="608" t="s">
        <v>132</v>
      </c>
      <c r="F12" s="607">
        <v>10</v>
      </c>
      <c r="G12" s="609">
        <v>3</v>
      </c>
      <c r="H12" s="607">
        <v>25</v>
      </c>
      <c r="I12" s="480" t="s">
        <v>36</v>
      </c>
      <c r="J12" s="332">
        <v>25</v>
      </c>
      <c r="K12" s="608" t="s">
        <v>37</v>
      </c>
      <c r="L12" s="607">
        <v>27</v>
      </c>
      <c r="M12" s="608" t="s">
        <v>36</v>
      </c>
      <c r="N12" s="607">
        <v>25</v>
      </c>
      <c r="O12" s="608" t="s">
        <v>36</v>
      </c>
      <c r="P12" s="610" t="s">
        <v>140</v>
      </c>
      <c r="Q12" s="609">
        <v>4</v>
      </c>
      <c r="R12" s="607">
        <v>27</v>
      </c>
      <c r="S12" s="608" t="s">
        <v>49</v>
      </c>
      <c r="T12" s="607">
        <v>13</v>
      </c>
      <c r="U12" s="608" t="s">
        <v>37</v>
      </c>
      <c r="V12" s="607">
        <v>28</v>
      </c>
      <c r="W12" s="608" t="s">
        <v>36</v>
      </c>
      <c r="X12" s="607">
        <v>25</v>
      </c>
      <c r="Y12" s="609">
        <v>2</v>
      </c>
      <c r="Z12" s="607">
        <v>33</v>
      </c>
      <c r="AA12" s="609"/>
      <c r="AB12" s="607"/>
      <c r="AC12" s="609">
        <v>1</v>
      </c>
      <c r="AD12" s="607">
        <v>32</v>
      </c>
      <c r="AE12" s="609">
        <v>4</v>
      </c>
      <c r="AF12" s="607">
        <v>24</v>
      </c>
      <c r="AG12" s="609">
        <v>2</v>
      </c>
      <c r="AH12" s="607">
        <v>30</v>
      </c>
      <c r="AI12" s="608" t="s">
        <v>41</v>
      </c>
      <c r="AJ12" s="611">
        <v>32</v>
      </c>
      <c r="AK12" s="495">
        <f aca="true" t="shared" si="0" ref="AK12:AK30">AM12</f>
        <v>406</v>
      </c>
      <c r="AL12" s="443" t="s">
        <v>41</v>
      </c>
      <c r="AM12" s="442">
        <f aca="true" t="shared" si="1" ref="AM12:AM30">D12+F12+H12+J12+N12+P12+R12+T12+X12+AD12+AF12+AH12+AJ12+AB12+V12+L12+Z12</f>
        <v>406</v>
      </c>
      <c r="AN12" s="443" t="s">
        <v>41</v>
      </c>
      <c r="AO12" s="612" t="s">
        <v>41</v>
      </c>
      <c r="AP12" s="449">
        <v>1</v>
      </c>
      <c r="AQ12" s="335"/>
      <c r="AR12" s="335"/>
      <c r="AS12" s="335"/>
      <c r="AT12" s="335"/>
      <c r="AU12" s="335"/>
      <c r="AV12" s="335"/>
      <c r="AW12" s="335"/>
      <c r="AX12" s="335"/>
      <c r="AY12" s="335"/>
      <c r="AZ12" s="335"/>
      <c r="BA12" s="335"/>
      <c r="BB12" s="335"/>
      <c r="BC12" s="335"/>
      <c r="BD12" s="335"/>
      <c r="BE12" s="335"/>
      <c r="BF12" s="335"/>
      <c r="BG12" s="335"/>
      <c r="BH12" s="335"/>
      <c r="BI12" s="335"/>
      <c r="BJ12" s="335"/>
      <c r="BK12" s="335"/>
      <c r="BL12" s="335"/>
      <c r="BM12" s="335"/>
      <c r="BN12" s="335"/>
      <c r="BO12" s="335"/>
      <c r="BP12" s="335"/>
      <c r="BQ12" s="335"/>
      <c r="BR12" s="335"/>
      <c r="BS12" s="335"/>
      <c r="BT12" s="335"/>
      <c r="BU12" s="335"/>
      <c r="BV12" s="335"/>
      <c r="BW12" s="335"/>
    </row>
    <row r="13" spans="1:75" s="336" customFormat="1" ht="27.75">
      <c r="A13" s="506"/>
      <c r="B13" s="615" t="s">
        <v>77</v>
      </c>
      <c r="C13" s="616" t="s">
        <v>167</v>
      </c>
      <c r="D13" s="332">
        <v>15.5</v>
      </c>
      <c r="E13" s="480" t="s">
        <v>41</v>
      </c>
      <c r="F13" s="332">
        <v>33</v>
      </c>
      <c r="G13" s="331">
        <v>2</v>
      </c>
      <c r="H13" s="332">
        <v>27</v>
      </c>
      <c r="I13" s="480" t="s">
        <v>41</v>
      </c>
      <c r="J13" s="332">
        <v>30</v>
      </c>
      <c r="K13" s="480" t="s">
        <v>291</v>
      </c>
      <c r="L13" s="332">
        <v>14.5</v>
      </c>
      <c r="M13" s="480" t="s">
        <v>38</v>
      </c>
      <c r="N13" s="332">
        <v>22</v>
      </c>
      <c r="O13" s="480" t="s">
        <v>37</v>
      </c>
      <c r="P13" s="571" t="s">
        <v>147</v>
      </c>
      <c r="Q13" s="331">
        <v>2</v>
      </c>
      <c r="R13" s="332">
        <v>27</v>
      </c>
      <c r="S13" s="480" t="s">
        <v>41</v>
      </c>
      <c r="T13" s="332">
        <v>31</v>
      </c>
      <c r="U13" s="480" t="s">
        <v>41</v>
      </c>
      <c r="V13" s="332">
        <v>30</v>
      </c>
      <c r="W13" s="480" t="s">
        <v>41</v>
      </c>
      <c r="X13" s="332">
        <v>30</v>
      </c>
      <c r="Y13" s="331">
        <v>1</v>
      </c>
      <c r="Z13" s="332">
        <v>33</v>
      </c>
      <c r="AA13" s="331"/>
      <c r="AB13" s="332"/>
      <c r="AC13" s="331">
        <v>3</v>
      </c>
      <c r="AD13" s="332">
        <v>25</v>
      </c>
      <c r="AE13" s="331">
        <v>5</v>
      </c>
      <c r="AF13" s="332">
        <v>23</v>
      </c>
      <c r="AG13" s="331">
        <v>10</v>
      </c>
      <c r="AH13" s="332">
        <v>18</v>
      </c>
      <c r="AI13" s="480" t="s">
        <v>60</v>
      </c>
      <c r="AJ13" s="477">
        <v>16.5</v>
      </c>
      <c r="AK13" s="458">
        <f t="shared" si="0"/>
        <v>402.5</v>
      </c>
      <c r="AL13" s="370" t="s">
        <v>37</v>
      </c>
      <c r="AM13" s="444">
        <f t="shared" si="1"/>
        <v>402.5</v>
      </c>
      <c r="AN13" s="370" t="s">
        <v>37</v>
      </c>
      <c r="AO13" s="613" t="s">
        <v>37</v>
      </c>
      <c r="AP13" s="450">
        <v>2</v>
      </c>
      <c r="AQ13" s="335"/>
      <c r="AR13" s="335"/>
      <c r="AS13" s="335"/>
      <c r="AT13" s="335"/>
      <c r="AU13" s="335"/>
      <c r="AV13" s="335"/>
      <c r="AW13" s="335"/>
      <c r="AX13" s="335"/>
      <c r="AY13" s="335"/>
      <c r="AZ13" s="335"/>
      <c r="BA13" s="335"/>
      <c r="BB13" s="335"/>
      <c r="BC13" s="335"/>
      <c r="BD13" s="335"/>
      <c r="BE13" s="335"/>
      <c r="BF13" s="335"/>
      <c r="BG13" s="335"/>
      <c r="BH13" s="335"/>
      <c r="BI13" s="335"/>
      <c r="BJ13" s="335"/>
      <c r="BK13" s="335"/>
      <c r="BL13" s="335"/>
      <c r="BM13" s="335"/>
      <c r="BN13" s="335"/>
      <c r="BO13" s="335"/>
      <c r="BP13" s="335"/>
      <c r="BQ13" s="335"/>
      <c r="BR13" s="335"/>
      <c r="BS13" s="335"/>
      <c r="BT13" s="335"/>
      <c r="BU13" s="335"/>
      <c r="BV13" s="335"/>
      <c r="BW13" s="335"/>
    </row>
    <row r="14" spans="1:75" s="336" customFormat="1" ht="50.25" customHeight="1">
      <c r="A14" s="506"/>
      <c r="B14" s="460" t="s">
        <v>206</v>
      </c>
      <c r="C14" s="614">
        <v>1</v>
      </c>
      <c r="D14" s="334">
        <v>33</v>
      </c>
      <c r="E14" s="480" t="s">
        <v>33</v>
      </c>
      <c r="F14" s="332">
        <v>21</v>
      </c>
      <c r="G14" s="331">
        <v>9</v>
      </c>
      <c r="H14" s="332">
        <v>19</v>
      </c>
      <c r="I14" s="480" t="s">
        <v>39</v>
      </c>
      <c r="J14" s="332">
        <v>24</v>
      </c>
      <c r="K14" s="480" t="s">
        <v>41</v>
      </c>
      <c r="L14" s="332">
        <v>33</v>
      </c>
      <c r="M14" s="480" t="s">
        <v>37</v>
      </c>
      <c r="N14" s="332">
        <v>27</v>
      </c>
      <c r="O14" s="480" t="s">
        <v>39</v>
      </c>
      <c r="P14" s="571" t="s">
        <v>146</v>
      </c>
      <c r="Q14" s="331" t="s">
        <v>166</v>
      </c>
      <c r="R14" s="332">
        <v>21.5</v>
      </c>
      <c r="S14" s="480" t="s">
        <v>37</v>
      </c>
      <c r="T14" s="332">
        <v>29</v>
      </c>
      <c r="U14" s="480" t="s">
        <v>36</v>
      </c>
      <c r="V14" s="332">
        <v>28</v>
      </c>
      <c r="W14" s="480" t="s">
        <v>36</v>
      </c>
      <c r="X14" s="332">
        <v>25</v>
      </c>
      <c r="Y14" s="331">
        <v>4</v>
      </c>
      <c r="Z14" s="332">
        <v>27</v>
      </c>
      <c r="AA14" s="331"/>
      <c r="AB14" s="332"/>
      <c r="AC14" s="331">
        <v>12</v>
      </c>
      <c r="AD14" s="332">
        <v>16</v>
      </c>
      <c r="AE14" s="331">
        <v>3</v>
      </c>
      <c r="AF14" s="332">
        <v>27</v>
      </c>
      <c r="AG14" s="331">
        <v>9</v>
      </c>
      <c r="AH14" s="332">
        <v>19</v>
      </c>
      <c r="AI14" s="480" t="s">
        <v>59</v>
      </c>
      <c r="AJ14" s="477">
        <v>20.5</v>
      </c>
      <c r="AK14" s="458">
        <f t="shared" si="0"/>
        <v>394</v>
      </c>
      <c r="AL14" s="370" t="s">
        <v>36</v>
      </c>
      <c r="AM14" s="444">
        <f t="shared" si="1"/>
        <v>394</v>
      </c>
      <c r="AN14" s="370" t="s">
        <v>36</v>
      </c>
      <c r="AO14" s="613" t="s">
        <v>36</v>
      </c>
      <c r="AP14" s="450">
        <v>3</v>
      </c>
      <c r="AQ14" s="335"/>
      <c r="AR14" s="335"/>
      <c r="AS14" s="335"/>
      <c r="AT14" s="335"/>
      <c r="AU14" s="335"/>
      <c r="AV14" s="335"/>
      <c r="AW14" s="335"/>
      <c r="AX14" s="335"/>
      <c r="AY14" s="335"/>
      <c r="AZ14" s="335"/>
      <c r="BA14" s="335"/>
      <c r="BB14" s="335"/>
      <c r="BC14" s="335"/>
      <c r="BD14" s="335"/>
      <c r="BE14" s="335"/>
      <c r="BF14" s="335"/>
      <c r="BG14" s="335"/>
      <c r="BH14" s="335"/>
      <c r="BI14" s="335"/>
      <c r="BJ14" s="335"/>
      <c r="BK14" s="335"/>
      <c r="BL14" s="335"/>
      <c r="BM14" s="335"/>
      <c r="BN14" s="335"/>
      <c r="BO14" s="335"/>
      <c r="BP14" s="335"/>
      <c r="BQ14" s="335"/>
      <c r="BR14" s="335"/>
      <c r="BS14" s="335"/>
      <c r="BT14" s="335"/>
      <c r="BU14" s="335"/>
      <c r="BV14" s="335"/>
      <c r="BW14" s="335"/>
    </row>
    <row r="15" spans="1:75" s="336" customFormat="1" ht="27.75">
      <c r="A15" s="506"/>
      <c r="B15" s="615" t="s">
        <v>78</v>
      </c>
      <c r="C15" s="333">
        <v>2</v>
      </c>
      <c r="D15" s="334">
        <v>27</v>
      </c>
      <c r="E15" s="480" t="s">
        <v>152</v>
      </c>
      <c r="F15" s="332">
        <v>1</v>
      </c>
      <c r="G15" s="331">
        <v>4</v>
      </c>
      <c r="H15" s="332">
        <v>12</v>
      </c>
      <c r="I15" s="481" t="s">
        <v>33</v>
      </c>
      <c r="J15" s="332">
        <v>21</v>
      </c>
      <c r="K15" s="480">
        <v>3</v>
      </c>
      <c r="L15" s="332">
        <v>25</v>
      </c>
      <c r="M15" s="480" t="s">
        <v>131</v>
      </c>
      <c r="N15" s="332">
        <v>11</v>
      </c>
      <c r="O15" s="480" t="s">
        <v>42</v>
      </c>
      <c r="P15" s="571" t="s">
        <v>49</v>
      </c>
      <c r="Q15" s="331">
        <v>1</v>
      </c>
      <c r="R15" s="332">
        <v>30</v>
      </c>
      <c r="S15" s="480" t="s">
        <v>297</v>
      </c>
      <c r="T15" s="332">
        <v>21.5</v>
      </c>
      <c r="U15" s="480" t="s">
        <v>35</v>
      </c>
      <c r="V15" s="332">
        <v>20</v>
      </c>
      <c r="W15" s="480" t="s">
        <v>166</v>
      </c>
      <c r="X15" s="332">
        <v>21.5</v>
      </c>
      <c r="Y15" s="331"/>
      <c r="Z15" s="332"/>
      <c r="AA15" s="331">
        <v>1</v>
      </c>
      <c r="AB15" s="332">
        <v>30</v>
      </c>
      <c r="AC15" s="331">
        <v>2</v>
      </c>
      <c r="AD15" s="332">
        <v>30</v>
      </c>
      <c r="AE15" s="331">
        <v>1</v>
      </c>
      <c r="AF15" s="332">
        <v>33</v>
      </c>
      <c r="AG15" s="331">
        <v>15</v>
      </c>
      <c r="AH15" s="332">
        <v>13</v>
      </c>
      <c r="AI15" s="480" t="s">
        <v>111</v>
      </c>
      <c r="AJ15" s="477">
        <v>18.5</v>
      </c>
      <c r="AK15" s="458">
        <f t="shared" si="0"/>
        <v>329.5</v>
      </c>
      <c r="AL15" s="370" t="s">
        <v>39</v>
      </c>
      <c r="AM15" s="444">
        <f t="shared" si="1"/>
        <v>329.5</v>
      </c>
      <c r="AN15" s="370" t="s">
        <v>40</v>
      </c>
      <c r="AO15" s="613" t="s">
        <v>39</v>
      </c>
      <c r="AP15" s="450">
        <v>4</v>
      </c>
      <c r="AQ15" s="335"/>
      <c r="AR15" s="335"/>
      <c r="AS15" s="335"/>
      <c r="AT15" s="335"/>
      <c r="AU15" s="335"/>
      <c r="AV15" s="335"/>
      <c r="AW15" s="335"/>
      <c r="AX15" s="335"/>
      <c r="AY15" s="335"/>
      <c r="AZ15" s="335"/>
      <c r="BA15" s="335"/>
      <c r="BB15" s="335"/>
      <c r="BC15" s="335"/>
      <c r="BD15" s="335"/>
      <c r="BE15" s="335"/>
      <c r="BF15" s="335"/>
      <c r="BG15" s="335"/>
      <c r="BH15" s="335"/>
      <c r="BI15" s="335"/>
      <c r="BJ15" s="335"/>
      <c r="BK15" s="335"/>
      <c r="BL15" s="335"/>
      <c r="BM15" s="335"/>
      <c r="BN15" s="335"/>
      <c r="BO15" s="335"/>
      <c r="BP15" s="335"/>
      <c r="BQ15" s="335"/>
      <c r="BR15" s="335"/>
      <c r="BS15" s="335"/>
      <c r="BT15" s="335"/>
      <c r="BU15" s="335"/>
      <c r="BV15" s="335"/>
      <c r="BW15" s="335"/>
    </row>
    <row r="16" spans="1:75" s="336" customFormat="1" ht="27.75">
      <c r="A16" s="506"/>
      <c r="B16" s="615" t="s">
        <v>226</v>
      </c>
      <c r="C16" s="480" t="s">
        <v>166</v>
      </c>
      <c r="D16" s="492">
        <v>21.5</v>
      </c>
      <c r="E16" s="480" t="s">
        <v>47</v>
      </c>
      <c r="F16" s="332">
        <v>14</v>
      </c>
      <c r="G16" s="331">
        <v>8</v>
      </c>
      <c r="H16" s="332">
        <v>20</v>
      </c>
      <c r="I16" s="480" t="s">
        <v>47</v>
      </c>
      <c r="J16" s="332">
        <v>14</v>
      </c>
      <c r="K16" s="480" t="s">
        <v>291</v>
      </c>
      <c r="L16" s="332">
        <v>14.5</v>
      </c>
      <c r="M16" s="480" t="s">
        <v>35</v>
      </c>
      <c r="N16" s="332">
        <v>20</v>
      </c>
      <c r="O16" s="480" t="s">
        <v>136</v>
      </c>
      <c r="P16" s="332">
        <v>9</v>
      </c>
      <c r="Q16" s="480" t="s">
        <v>166</v>
      </c>
      <c r="R16" s="332">
        <v>21.5</v>
      </c>
      <c r="S16" s="480" t="s">
        <v>35</v>
      </c>
      <c r="T16" s="332">
        <v>20</v>
      </c>
      <c r="U16" s="480" t="s">
        <v>33</v>
      </c>
      <c r="V16" s="332">
        <v>21</v>
      </c>
      <c r="W16" s="480" t="s">
        <v>167</v>
      </c>
      <c r="X16" s="332">
        <v>16</v>
      </c>
      <c r="Y16" s="480" t="s">
        <v>36</v>
      </c>
      <c r="Z16" s="332">
        <v>28</v>
      </c>
      <c r="AA16" s="480"/>
      <c r="AB16" s="332"/>
      <c r="AC16" s="331">
        <v>7</v>
      </c>
      <c r="AD16" s="332">
        <v>21</v>
      </c>
      <c r="AE16" s="331">
        <v>10</v>
      </c>
      <c r="AF16" s="332">
        <v>18</v>
      </c>
      <c r="AG16" s="331">
        <v>12</v>
      </c>
      <c r="AH16" s="332">
        <v>16</v>
      </c>
      <c r="AI16" s="480" t="s">
        <v>48</v>
      </c>
      <c r="AJ16" s="477">
        <v>12</v>
      </c>
      <c r="AK16" s="458">
        <f t="shared" si="0"/>
        <v>286.5</v>
      </c>
      <c r="AL16" s="370" t="s">
        <v>40</v>
      </c>
      <c r="AM16" s="444">
        <f t="shared" si="1"/>
        <v>286.5</v>
      </c>
      <c r="AN16" s="370" t="s">
        <v>33</v>
      </c>
      <c r="AO16" s="613" t="s">
        <v>40</v>
      </c>
      <c r="AP16" s="450">
        <v>5</v>
      </c>
      <c r="AQ16" s="335"/>
      <c r="AR16" s="335"/>
      <c r="AS16" s="335"/>
      <c r="AT16" s="335"/>
      <c r="AU16" s="335"/>
      <c r="AV16" s="335"/>
      <c r="AW16" s="335"/>
      <c r="AX16" s="335"/>
      <c r="AY16" s="335"/>
      <c r="AZ16" s="335"/>
      <c r="BA16" s="335"/>
      <c r="BB16" s="335"/>
      <c r="BC16" s="335"/>
      <c r="BD16" s="335"/>
      <c r="BE16" s="335"/>
      <c r="BF16" s="335"/>
      <c r="BG16" s="335"/>
      <c r="BH16" s="335"/>
      <c r="BI16" s="335"/>
      <c r="BJ16" s="335"/>
      <c r="BK16" s="335"/>
      <c r="BL16" s="335"/>
      <c r="BM16" s="335"/>
      <c r="BN16" s="335"/>
      <c r="BO16" s="335"/>
      <c r="BP16" s="335"/>
      <c r="BQ16" s="335"/>
      <c r="BR16" s="335"/>
      <c r="BS16" s="335"/>
      <c r="BT16" s="335"/>
      <c r="BU16" s="335"/>
      <c r="BV16" s="335"/>
      <c r="BW16" s="335"/>
    </row>
    <row r="17" spans="1:75" s="336" customFormat="1" ht="27.75">
      <c r="A17" s="506"/>
      <c r="B17" s="615" t="s">
        <v>79</v>
      </c>
      <c r="C17" s="480" t="s">
        <v>167</v>
      </c>
      <c r="D17" s="332">
        <v>15.5</v>
      </c>
      <c r="E17" s="480" t="s">
        <v>44</v>
      </c>
      <c r="F17" s="332">
        <v>18</v>
      </c>
      <c r="G17" s="331">
        <v>5</v>
      </c>
      <c r="H17" s="332">
        <v>23</v>
      </c>
      <c r="I17" s="480" t="s">
        <v>138</v>
      </c>
      <c r="J17" s="332">
        <v>7</v>
      </c>
      <c r="K17" s="480" t="s">
        <v>292</v>
      </c>
      <c r="L17" s="332">
        <v>3.5</v>
      </c>
      <c r="M17" s="480" t="s">
        <v>34</v>
      </c>
      <c r="N17" s="332">
        <v>19</v>
      </c>
      <c r="O17" s="480" t="s">
        <v>41</v>
      </c>
      <c r="P17" s="571" t="s">
        <v>152</v>
      </c>
      <c r="Q17" s="331" t="s">
        <v>267</v>
      </c>
      <c r="R17" s="332">
        <v>13.5</v>
      </c>
      <c r="S17" s="331">
        <v>13</v>
      </c>
      <c r="T17" s="332">
        <v>15</v>
      </c>
      <c r="U17" s="480" t="s">
        <v>40</v>
      </c>
      <c r="V17" s="332">
        <v>23</v>
      </c>
      <c r="W17" s="480" t="s">
        <v>301</v>
      </c>
      <c r="X17" s="332">
        <v>5</v>
      </c>
      <c r="Y17" s="331"/>
      <c r="Z17" s="332"/>
      <c r="AA17" s="331">
        <v>4</v>
      </c>
      <c r="AB17" s="332">
        <v>24</v>
      </c>
      <c r="AC17" s="331">
        <v>9</v>
      </c>
      <c r="AD17" s="332">
        <v>19</v>
      </c>
      <c r="AE17" s="331">
        <v>2</v>
      </c>
      <c r="AF17" s="332">
        <v>27</v>
      </c>
      <c r="AG17" s="331"/>
      <c r="AH17" s="332"/>
      <c r="AI17" s="480"/>
      <c r="AJ17" s="477"/>
      <c r="AK17" s="458">
        <f t="shared" si="0"/>
        <v>245.5</v>
      </c>
      <c r="AL17" s="370" t="s">
        <v>38</v>
      </c>
      <c r="AM17" s="444">
        <f t="shared" si="1"/>
        <v>245.5</v>
      </c>
      <c r="AN17" s="370" t="s">
        <v>34</v>
      </c>
      <c r="AO17" s="613" t="s">
        <v>38</v>
      </c>
      <c r="AP17" s="450">
        <v>6</v>
      </c>
      <c r="AQ17" s="335"/>
      <c r="AR17" s="335"/>
      <c r="AS17" s="335"/>
      <c r="AT17" s="335"/>
      <c r="AU17" s="335"/>
      <c r="AV17" s="335"/>
      <c r="AW17" s="335"/>
      <c r="AX17" s="335"/>
      <c r="AY17" s="335"/>
      <c r="AZ17" s="335"/>
      <c r="BA17" s="335"/>
      <c r="BB17" s="335"/>
      <c r="BC17" s="335"/>
      <c r="BD17" s="335"/>
      <c r="BE17" s="335"/>
      <c r="BF17" s="335"/>
      <c r="BG17" s="335"/>
      <c r="BH17" s="335"/>
      <c r="BI17" s="335"/>
      <c r="BJ17" s="335"/>
      <c r="BK17" s="335"/>
      <c r="BL17" s="335"/>
      <c r="BM17" s="335"/>
      <c r="BN17" s="335"/>
      <c r="BO17" s="335"/>
      <c r="BP17" s="335"/>
      <c r="BQ17" s="335"/>
      <c r="BR17" s="335"/>
      <c r="BS17" s="335"/>
      <c r="BT17" s="335"/>
      <c r="BU17" s="335"/>
      <c r="BV17" s="335"/>
      <c r="BW17" s="335"/>
    </row>
    <row r="18" spans="1:75" s="336" customFormat="1" ht="27.75">
      <c r="A18" s="506"/>
      <c r="B18" s="615" t="s">
        <v>194</v>
      </c>
      <c r="C18" s="479">
        <v>4</v>
      </c>
      <c r="D18" s="332">
        <v>24</v>
      </c>
      <c r="E18" s="480" t="s">
        <v>35</v>
      </c>
      <c r="F18" s="332">
        <v>20</v>
      </c>
      <c r="G18" s="331">
        <v>1</v>
      </c>
      <c r="H18" s="332">
        <v>35</v>
      </c>
      <c r="I18" s="480" t="s">
        <v>42</v>
      </c>
      <c r="J18" s="332">
        <v>15</v>
      </c>
      <c r="K18" s="617" t="s">
        <v>292</v>
      </c>
      <c r="L18" s="332">
        <v>3.5</v>
      </c>
      <c r="M18" s="480" t="s">
        <v>146</v>
      </c>
      <c r="N18" s="332">
        <v>4</v>
      </c>
      <c r="O18" s="331">
        <v>18</v>
      </c>
      <c r="P18" s="332">
        <v>10</v>
      </c>
      <c r="Q18" s="331" t="s">
        <v>299</v>
      </c>
      <c r="R18" s="332">
        <v>6</v>
      </c>
      <c r="S18" s="480" t="s">
        <v>132</v>
      </c>
      <c r="T18" s="332">
        <v>10</v>
      </c>
      <c r="U18" s="480" t="s">
        <v>48</v>
      </c>
      <c r="V18" s="332">
        <v>12</v>
      </c>
      <c r="W18" s="480" t="s">
        <v>301</v>
      </c>
      <c r="X18" s="332">
        <v>5</v>
      </c>
      <c r="Y18" s="331"/>
      <c r="Z18" s="332"/>
      <c r="AA18" s="331">
        <v>13</v>
      </c>
      <c r="AB18" s="332">
        <v>15</v>
      </c>
      <c r="AC18" s="331">
        <v>10</v>
      </c>
      <c r="AD18" s="332">
        <v>18</v>
      </c>
      <c r="AE18" s="331">
        <v>9</v>
      </c>
      <c r="AF18" s="332">
        <v>19</v>
      </c>
      <c r="AG18" s="331">
        <v>8</v>
      </c>
      <c r="AH18" s="332">
        <v>20</v>
      </c>
      <c r="AI18" s="480" t="s">
        <v>298</v>
      </c>
      <c r="AJ18" s="477">
        <v>9.5</v>
      </c>
      <c r="AK18" s="444">
        <f t="shared" si="0"/>
        <v>226</v>
      </c>
      <c r="AL18" s="370" t="s">
        <v>33</v>
      </c>
      <c r="AM18" s="444">
        <f t="shared" si="1"/>
        <v>226</v>
      </c>
      <c r="AN18" s="370" t="s">
        <v>44</v>
      </c>
      <c r="AO18" s="613" t="s">
        <v>33</v>
      </c>
      <c r="AP18" s="450">
        <v>7</v>
      </c>
      <c r="AQ18" s="335"/>
      <c r="AR18" s="335"/>
      <c r="AS18" s="335"/>
      <c r="AT18" s="335"/>
      <c r="AU18" s="335"/>
      <c r="AV18" s="335"/>
      <c r="AW18" s="335"/>
      <c r="AX18" s="335"/>
      <c r="AY18" s="335"/>
      <c r="AZ18" s="335"/>
      <c r="BA18" s="335"/>
      <c r="BB18" s="335"/>
      <c r="BC18" s="335"/>
      <c r="BD18" s="335"/>
      <c r="BE18" s="335"/>
      <c r="BF18" s="335"/>
      <c r="BG18" s="335"/>
      <c r="BH18" s="335"/>
      <c r="BI18" s="335"/>
      <c r="BJ18" s="335"/>
      <c r="BK18" s="335"/>
      <c r="BL18" s="335"/>
      <c r="BM18" s="335"/>
      <c r="BN18" s="335"/>
      <c r="BO18" s="335"/>
      <c r="BP18" s="335"/>
      <c r="BQ18" s="335"/>
      <c r="BR18" s="335"/>
      <c r="BS18" s="335"/>
      <c r="BT18" s="335"/>
      <c r="BU18" s="335"/>
      <c r="BV18" s="335"/>
      <c r="BW18" s="335"/>
    </row>
    <row r="19" spans="1:75" s="336" customFormat="1" ht="27.75">
      <c r="A19" s="506"/>
      <c r="B19" s="615" t="s">
        <v>73</v>
      </c>
      <c r="C19" s="616" t="s">
        <v>167</v>
      </c>
      <c r="D19" s="332">
        <v>15.5</v>
      </c>
      <c r="E19" s="480" t="s">
        <v>39</v>
      </c>
      <c r="F19" s="332">
        <v>26</v>
      </c>
      <c r="G19" s="331">
        <v>0</v>
      </c>
      <c r="H19" s="332">
        <v>0</v>
      </c>
      <c r="I19" s="480" t="s">
        <v>40</v>
      </c>
      <c r="J19" s="332">
        <v>23</v>
      </c>
      <c r="K19" s="480" t="s">
        <v>292</v>
      </c>
      <c r="L19" s="332">
        <v>3.5</v>
      </c>
      <c r="M19" s="480" t="s">
        <v>39</v>
      </c>
      <c r="N19" s="332">
        <v>24</v>
      </c>
      <c r="O19" s="480" t="s">
        <v>47</v>
      </c>
      <c r="P19" s="571" t="s">
        <v>47</v>
      </c>
      <c r="Q19" s="480" t="s">
        <v>190</v>
      </c>
      <c r="R19" s="332">
        <v>17.5</v>
      </c>
      <c r="S19" s="480" t="s">
        <v>44</v>
      </c>
      <c r="T19" s="332">
        <v>18</v>
      </c>
      <c r="U19" s="480"/>
      <c r="V19" s="332"/>
      <c r="W19" s="480" t="s">
        <v>37</v>
      </c>
      <c r="X19" s="332">
        <v>30</v>
      </c>
      <c r="Y19" s="331">
        <v>5</v>
      </c>
      <c r="Z19" s="332">
        <v>26</v>
      </c>
      <c r="AA19" s="331"/>
      <c r="AB19" s="332"/>
      <c r="AC19" s="331"/>
      <c r="AD19" s="332"/>
      <c r="AE19" s="331"/>
      <c r="AF19" s="332"/>
      <c r="AG19" s="331"/>
      <c r="AH19" s="332"/>
      <c r="AI19" s="480" t="s">
        <v>302</v>
      </c>
      <c r="AJ19" s="477">
        <v>6.5</v>
      </c>
      <c r="AK19" s="458">
        <f t="shared" si="0"/>
        <v>204</v>
      </c>
      <c r="AL19" s="370" t="s">
        <v>35</v>
      </c>
      <c r="AM19" s="444">
        <f t="shared" si="1"/>
        <v>204</v>
      </c>
      <c r="AN19" s="370" t="s">
        <v>43</v>
      </c>
      <c r="AO19" s="613" t="s">
        <v>35</v>
      </c>
      <c r="AP19" s="450">
        <v>8</v>
      </c>
      <c r="AQ19" s="335"/>
      <c r="AR19" s="335"/>
      <c r="AS19" s="335"/>
      <c r="AT19" s="335"/>
      <c r="AU19" s="335"/>
      <c r="AV19" s="335"/>
      <c r="AW19" s="335"/>
      <c r="AX19" s="335"/>
      <c r="AY19" s="335"/>
      <c r="AZ19" s="335"/>
      <c r="BA19" s="335"/>
      <c r="BB19" s="335"/>
      <c r="BC19" s="335"/>
      <c r="BD19" s="335"/>
      <c r="BE19" s="335"/>
      <c r="BF19" s="335"/>
      <c r="BG19" s="335"/>
      <c r="BH19" s="335"/>
      <c r="BI19" s="335"/>
      <c r="BJ19" s="335"/>
      <c r="BK19" s="335"/>
      <c r="BL19" s="335"/>
      <c r="BM19" s="335"/>
      <c r="BN19" s="335"/>
      <c r="BO19" s="335"/>
      <c r="BP19" s="335"/>
      <c r="BQ19" s="335"/>
      <c r="BR19" s="335"/>
      <c r="BS19" s="335"/>
      <c r="BT19" s="335"/>
      <c r="BU19" s="335"/>
      <c r="BV19" s="335"/>
      <c r="BW19" s="335"/>
    </row>
    <row r="20" spans="1:42" s="336" customFormat="1" ht="27.75">
      <c r="A20" s="506"/>
      <c r="B20" s="615" t="s">
        <v>75</v>
      </c>
      <c r="C20" s="614"/>
      <c r="D20" s="334"/>
      <c r="E20" s="480" t="s">
        <v>156</v>
      </c>
      <c r="F20" s="332">
        <v>1</v>
      </c>
      <c r="G20" s="331">
        <v>0</v>
      </c>
      <c r="H20" s="332">
        <v>0</v>
      </c>
      <c r="I20" s="331">
        <v>12</v>
      </c>
      <c r="J20" s="332">
        <v>18</v>
      </c>
      <c r="K20" s="480" t="s">
        <v>291</v>
      </c>
      <c r="L20" s="332">
        <v>14.5</v>
      </c>
      <c r="M20" s="480" t="s">
        <v>49</v>
      </c>
      <c r="N20" s="332">
        <v>13</v>
      </c>
      <c r="O20" s="480" t="s">
        <v>44</v>
      </c>
      <c r="P20" s="571" t="s">
        <v>132</v>
      </c>
      <c r="Q20" s="331" t="s">
        <v>267</v>
      </c>
      <c r="R20" s="332">
        <v>13.5</v>
      </c>
      <c r="S20" s="331">
        <v>14</v>
      </c>
      <c r="T20" s="332">
        <v>14</v>
      </c>
      <c r="U20" s="480" t="s">
        <v>49</v>
      </c>
      <c r="V20" s="332">
        <v>13</v>
      </c>
      <c r="W20" s="480" t="s">
        <v>167</v>
      </c>
      <c r="X20" s="332">
        <v>16</v>
      </c>
      <c r="Y20" s="331"/>
      <c r="Z20" s="332"/>
      <c r="AA20" s="331">
        <v>11</v>
      </c>
      <c r="AB20" s="332">
        <v>17</v>
      </c>
      <c r="AC20" s="331">
        <v>18</v>
      </c>
      <c r="AD20" s="332">
        <v>10</v>
      </c>
      <c r="AE20" s="331"/>
      <c r="AF20" s="332"/>
      <c r="AG20" s="331"/>
      <c r="AH20" s="332"/>
      <c r="AI20" s="480" t="s">
        <v>303</v>
      </c>
      <c r="AJ20" s="477">
        <v>3</v>
      </c>
      <c r="AK20" s="458">
        <f t="shared" si="0"/>
        <v>151</v>
      </c>
      <c r="AL20" s="370" t="s">
        <v>34</v>
      </c>
      <c r="AM20" s="444">
        <f t="shared" si="1"/>
        <v>151</v>
      </c>
      <c r="AN20" s="370" t="s">
        <v>49</v>
      </c>
      <c r="AO20" s="613" t="s">
        <v>34</v>
      </c>
      <c r="AP20" s="450">
        <v>9</v>
      </c>
    </row>
    <row r="21" spans="1:75" s="336" customFormat="1" ht="27.75">
      <c r="A21" s="506"/>
      <c r="B21" s="615" t="s">
        <v>228</v>
      </c>
      <c r="C21" s="616" t="s">
        <v>280</v>
      </c>
      <c r="D21" s="492">
        <v>8.5</v>
      </c>
      <c r="E21" s="480" t="s">
        <v>150</v>
      </c>
      <c r="F21" s="332">
        <v>1</v>
      </c>
      <c r="G21" s="331">
        <v>4</v>
      </c>
      <c r="H21" s="332">
        <v>12</v>
      </c>
      <c r="I21" s="480" t="s">
        <v>104</v>
      </c>
      <c r="J21" s="571" t="s">
        <v>35</v>
      </c>
      <c r="K21" s="480" t="s">
        <v>291</v>
      </c>
      <c r="L21" s="332">
        <v>14.5</v>
      </c>
      <c r="M21" s="480" t="s">
        <v>41</v>
      </c>
      <c r="N21" s="332">
        <v>15</v>
      </c>
      <c r="O21" s="480" t="s">
        <v>35</v>
      </c>
      <c r="P21" s="332">
        <v>23</v>
      </c>
      <c r="Q21" s="480" t="s">
        <v>166</v>
      </c>
      <c r="R21" s="332">
        <v>21.5</v>
      </c>
      <c r="S21" s="480"/>
      <c r="T21" s="332"/>
      <c r="U21" s="480"/>
      <c r="V21" s="332"/>
      <c r="W21" s="480" t="s">
        <v>301</v>
      </c>
      <c r="X21" s="332">
        <v>5</v>
      </c>
      <c r="Y21" s="480"/>
      <c r="Z21" s="332"/>
      <c r="AA21" s="480" t="s">
        <v>136</v>
      </c>
      <c r="AB21" s="332">
        <v>9</v>
      </c>
      <c r="AC21" s="331">
        <v>8</v>
      </c>
      <c r="AD21" s="332">
        <v>20</v>
      </c>
      <c r="AE21" s="331"/>
      <c r="AF21" s="332"/>
      <c r="AG21" s="331"/>
      <c r="AH21" s="332"/>
      <c r="AI21" s="480"/>
      <c r="AJ21" s="477"/>
      <c r="AK21" s="444">
        <f t="shared" si="0"/>
        <v>137.5</v>
      </c>
      <c r="AL21" s="370" t="s">
        <v>44</v>
      </c>
      <c r="AM21" s="444">
        <f t="shared" si="1"/>
        <v>137.5</v>
      </c>
      <c r="AN21" s="370" t="s">
        <v>131</v>
      </c>
      <c r="AO21" s="613" t="s">
        <v>44</v>
      </c>
      <c r="AP21" s="450">
        <v>10</v>
      </c>
      <c r="AQ21" s="335"/>
      <c r="AR21" s="335"/>
      <c r="AS21" s="335"/>
      <c r="AT21" s="335"/>
      <c r="AU21" s="335"/>
      <c r="AV21" s="335"/>
      <c r="AW21" s="335"/>
      <c r="AX21" s="335"/>
      <c r="AY21" s="335"/>
      <c r="AZ21" s="335"/>
      <c r="BA21" s="335"/>
      <c r="BB21" s="335"/>
      <c r="BC21" s="335"/>
      <c r="BD21" s="335"/>
      <c r="BE21" s="335"/>
      <c r="BF21" s="335"/>
      <c r="BG21" s="335"/>
      <c r="BH21" s="335"/>
      <c r="BI21" s="335"/>
      <c r="BJ21" s="335"/>
      <c r="BK21" s="335"/>
      <c r="BL21" s="335"/>
      <c r="BM21" s="335"/>
      <c r="BN21" s="335"/>
      <c r="BO21" s="335"/>
      <c r="BP21" s="335"/>
      <c r="BQ21" s="335"/>
      <c r="BR21" s="335"/>
      <c r="BS21" s="335"/>
      <c r="BT21" s="335"/>
      <c r="BU21" s="335"/>
      <c r="BV21" s="335"/>
      <c r="BW21" s="335"/>
    </row>
    <row r="22" spans="1:75" s="336" customFormat="1" ht="27.75">
      <c r="A22" s="329"/>
      <c r="B22" s="615" t="s">
        <v>80</v>
      </c>
      <c r="C22" s="333"/>
      <c r="D22" s="334"/>
      <c r="E22" s="480" t="s">
        <v>48</v>
      </c>
      <c r="F22" s="332">
        <v>12</v>
      </c>
      <c r="G22" s="331">
        <v>10</v>
      </c>
      <c r="H22" s="332">
        <v>18</v>
      </c>
      <c r="I22" s="331"/>
      <c r="J22" s="332"/>
      <c r="K22" s="480" t="s">
        <v>291</v>
      </c>
      <c r="L22" s="332">
        <v>14.5</v>
      </c>
      <c r="M22" s="480" t="s">
        <v>32</v>
      </c>
      <c r="N22" s="332">
        <v>17</v>
      </c>
      <c r="O22" s="480" t="s">
        <v>33</v>
      </c>
      <c r="P22" s="571" t="s">
        <v>138</v>
      </c>
      <c r="Q22" s="331" t="s">
        <v>298</v>
      </c>
      <c r="R22" s="332">
        <v>9.5</v>
      </c>
      <c r="S22" s="480" t="s">
        <v>43</v>
      </c>
      <c r="T22" s="332">
        <v>16</v>
      </c>
      <c r="U22" s="480"/>
      <c r="V22" s="332"/>
      <c r="W22" s="480" t="s">
        <v>301</v>
      </c>
      <c r="X22" s="332">
        <v>5</v>
      </c>
      <c r="Y22" s="331">
        <v>8</v>
      </c>
      <c r="Z22" s="332">
        <v>23</v>
      </c>
      <c r="AA22" s="331"/>
      <c r="AB22" s="332"/>
      <c r="AC22" s="331"/>
      <c r="AD22" s="332"/>
      <c r="AE22" s="331"/>
      <c r="AF22" s="332"/>
      <c r="AG22" s="331"/>
      <c r="AH22" s="332"/>
      <c r="AI22" s="480"/>
      <c r="AJ22" s="332"/>
      <c r="AK22" s="458">
        <f t="shared" si="0"/>
        <v>136</v>
      </c>
      <c r="AL22" s="370" t="s">
        <v>32</v>
      </c>
      <c r="AM22" s="444">
        <f t="shared" si="1"/>
        <v>136</v>
      </c>
      <c r="AN22" s="370" t="s">
        <v>132</v>
      </c>
      <c r="AO22" s="613" t="s">
        <v>32</v>
      </c>
      <c r="AP22" s="450">
        <v>11</v>
      </c>
      <c r="AQ22" s="335"/>
      <c r="AR22" s="335"/>
      <c r="AS22" s="335"/>
      <c r="AT22" s="335"/>
      <c r="AU22" s="335"/>
      <c r="AV22" s="335"/>
      <c r="AW22" s="335"/>
      <c r="AX22" s="335"/>
      <c r="AY22" s="335"/>
      <c r="AZ22" s="335"/>
      <c r="BA22" s="335"/>
      <c r="BB22" s="335"/>
      <c r="BC22" s="335"/>
      <c r="BD22" s="335"/>
      <c r="BE22" s="335"/>
      <c r="BF22" s="335"/>
      <c r="BG22" s="335"/>
      <c r="BH22" s="335"/>
      <c r="BI22" s="335"/>
      <c r="BJ22" s="335"/>
      <c r="BK22" s="335"/>
      <c r="BL22" s="335"/>
      <c r="BM22" s="335"/>
      <c r="BN22" s="335"/>
      <c r="BO22" s="335"/>
      <c r="BP22" s="335"/>
      <c r="BQ22" s="335"/>
      <c r="BR22" s="335"/>
      <c r="BS22" s="335"/>
      <c r="BT22" s="335"/>
      <c r="BU22" s="335"/>
      <c r="BV22" s="335"/>
      <c r="BW22" s="335"/>
    </row>
    <row r="23" spans="1:75" s="336" customFormat="1" ht="27.75">
      <c r="A23" s="506"/>
      <c r="B23" s="615" t="s">
        <v>82</v>
      </c>
      <c r="C23" s="480" t="s">
        <v>280</v>
      </c>
      <c r="D23" s="492">
        <v>8.5</v>
      </c>
      <c r="E23" s="480" t="s">
        <v>145</v>
      </c>
      <c r="F23" s="332">
        <v>5</v>
      </c>
      <c r="G23" s="331">
        <v>0</v>
      </c>
      <c r="H23" s="332">
        <v>0</v>
      </c>
      <c r="I23" s="481" t="s">
        <v>139</v>
      </c>
      <c r="J23" s="571" t="s">
        <v>38</v>
      </c>
      <c r="K23" s="480"/>
      <c r="L23" s="332"/>
      <c r="M23" s="331">
        <v>21</v>
      </c>
      <c r="N23" s="332">
        <v>7</v>
      </c>
      <c r="O23" s="331">
        <v>21</v>
      </c>
      <c r="P23" s="332">
        <v>7</v>
      </c>
      <c r="Q23" s="331" t="s">
        <v>267</v>
      </c>
      <c r="R23" s="332">
        <v>13.5</v>
      </c>
      <c r="S23" s="331">
        <v>20</v>
      </c>
      <c r="T23" s="332">
        <v>11</v>
      </c>
      <c r="U23" s="331">
        <v>13</v>
      </c>
      <c r="V23" s="332">
        <v>15</v>
      </c>
      <c r="W23" s="480" t="s">
        <v>167</v>
      </c>
      <c r="X23" s="618">
        <v>16</v>
      </c>
      <c r="Y23" s="331"/>
      <c r="Z23" s="332"/>
      <c r="AA23" s="331">
        <v>15</v>
      </c>
      <c r="AB23" s="332">
        <v>13</v>
      </c>
      <c r="AC23" s="331">
        <v>19</v>
      </c>
      <c r="AD23" s="332">
        <v>9</v>
      </c>
      <c r="AE23" s="331"/>
      <c r="AF23" s="332"/>
      <c r="AG23" s="331"/>
      <c r="AH23" s="332"/>
      <c r="AI23" s="480" t="s">
        <v>111</v>
      </c>
      <c r="AJ23" s="477">
        <v>18.5</v>
      </c>
      <c r="AK23" s="458">
        <f t="shared" si="0"/>
        <v>129.5</v>
      </c>
      <c r="AL23" s="370" t="s">
        <v>43</v>
      </c>
      <c r="AM23" s="444">
        <f t="shared" si="1"/>
        <v>129.5</v>
      </c>
      <c r="AN23" s="370" t="s">
        <v>136</v>
      </c>
      <c r="AO23" s="613" t="s">
        <v>43</v>
      </c>
      <c r="AP23" s="450">
        <v>12</v>
      </c>
      <c r="AQ23" s="335"/>
      <c r="AR23" s="335"/>
      <c r="AS23" s="335"/>
      <c r="AT23" s="335"/>
      <c r="AU23" s="335"/>
      <c r="AV23" s="335"/>
      <c r="AW23" s="335"/>
      <c r="AX23" s="335"/>
      <c r="AY23" s="335"/>
      <c r="AZ23" s="335"/>
      <c r="BA23" s="335"/>
      <c r="BB23" s="335"/>
      <c r="BC23" s="335"/>
      <c r="BD23" s="335"/>
      <c r="BE23" s="335"/>
      <c r="BF23" s="335"/>
      <c r="BG23" s="335"/>
      <c r="BH23" s="335"/>
      <c r="BI23" s="335"/>
      <c r="BJ23" s="335"/>
      <c r="BK23" s="335"/>
      <c r="BL23" s="335"/>
      <c r="BM23" s="335"/>
      <c r="BN23" s="335"/>
      <c r="BO23" s="335"/>
      <c r="BP23" s="335"/>
      <c r="BQ23" s="335"/>
      <c r="BR23" s="335"/>
      <c r="BS23" s="335"/>
      <c r="BT23" s="335"/>
      <c r="BU23" s="335"/>
      <c r="BV23" s="335"/>
      <c r="BW23" s="335"/>
    </row>
    <row r="24" spans="1:75" s="336" customFormat="1" ht="27.75">
      <c r="A24" s="506"/>
      <c r="B24" s="615" t="s">
        <v>76</v>
      </c>
      <c r="C24" s="616" t="s">
        <v>280</v>
      </c>
      <c r="D24" s="492">
        <v>8.5</v>
      </c>
      <c r="E24" s="480" t="s">
        <v>138</v>
      </c>
      <c r="F24" s="332">
        <v>7</v>
      </c>
      <c r="G24" s="331">
        <v>0</v>
      </c>
      <c r="H24" s="332">
        <v>0</v>
      </c>
      <c r="I24" s="480" t="s">
        <v>38</v>
      </c>
      <c r="J24" s="332">
        <v>22</v>
      </c>
      <c r="K24" s="480"/>
      <c r="L24" s="332"/>
      <c r="M24" s="480" t="s">
        <v>42</v>
      </c>
      <c r="N24" s="332">
        <v>15</v>
      </c>
      <c r="O24" s="480"/>
      <c r="P24" s="571"/>
      <c r="Q24" s="331"/>
      <c r="R24" s="332"/>
      <c r="S24" s="480" t="s">
        <v>297</v>
      </c>
      <c r="T24" s="332">
        <v>21.5</v>
      </c>
      <c r="U24" s="480"/>
      <c r="V24" s="332"/>
      <c r="W24" s="480"/>
      <c r="X24" s="332"/>
      <c r="Y24" s="331"/>
      <c r="Z24" s="332"/>
      <c r="AA24" s="331"/>
      <c r="AB24" s="332"/>
      <c r="AC24" s="331"/>
      <c r="AD24" s="332"/>
      <c r="AE24" s="331"/>
      <c r="AF24" s="332"/>
      <c r="AG24" s="331">
        <v>3</v>
      </c>
      <c r="AH24" s="332">
        <v>25</v>
      </c>
      <c r="AI24" s="480" t="s">
        <v>40</v>
      </c>
      <c r="AJ24" s="477">
        <v>24</v>
      </c>
      <c r="AK24" s="458">
        <f t="shared" si="0"/>
        <v>123</v>
      </c>
      <c r="AL24" s="370" t="s">
        <v>42</v>
      </c>
      <c r="AM24" s="444">
        <f t="shared" si="1"/>
        <v>123</v>
      </c>
      <c r="AN24" s="370" t="s">
        <v>104</v>
      </c>
      <c r="AO24" s="613" t="s">
        <v>42</v>
      </c>
      <c r="AP24" s="450">
        <v>13</v>
      </c>
      <c r="AQ24" s="335"/>
      <c r="AR24" s="335"/>
      <c r="AS24" s="335"/>
      <c r="AT24" s="335"/>
      <c r="AU24" s="335"/>
      <c r="AV24" s="335"/>
      <c r="AW24" s="335"/>
      <c r="AX24" s="335"/>
      <c r="AY24" s="335"/>
      <c r="AZ24" s="335"/>
      <c r="BA24" s="335"/>
      <c r="BB24" s="335"/>
      <c r="BC24" s="335"/>
      <c r="BD24" s="335"/>
      <c r="BE24" s="335"/>
      <c r="BF24" s="335"/>
      <c r="BG24" s="335"/>
      <c r="BH24" s="335"/>
      <c r="BI24" s="335"/>
      <c r="BJ24" s="335"/>
      <c r="BK24" s="335"/>
      <c r="BL24" s="335"/>
      <c r="BM24" s="335"/>
      <c r="BN24" s="335"/>
      <c r="BO24" s="335"/>
      <c r="BP24" s="335"/>
      <c r="BQ24" s="335"/>
      <c r="BR24" s="335"/>
      <c r="BS24" s="335"/>
      <c r="BT24" s="335"/>
      <c r="BU24" s="335"/>
      <c r="BV24" s="335"/>
      <c r="BW24" s="335"/>
    </row>
    <row r="25" spans="1:75" s="336" customFormat="1" ht="27.75">
      <c r="A25" s="506"/>
      <c r="B25" s="615" t="s">
        <v>93</v>
      </c>
      <c r="C25" s="616" t="s">
        <v>167</v>
      </c>
      <c r="D25" s="332">
        <v>15.5</v>
      </c>
      <c r="E25" s="480" t="s">
        <v>32</v>
      </c>
      <c r="F25" s="332">
        <v>17</v>
      </c>
      <c r="G25" s="331">
        <v>0</v>
      </c>
      <c r="H25" s="332">
        <v>0</v>
      </c>
      <c r="I25" s="480"/>
      <c r="J25" s="332"/>
      <c r="K25" s="480" t="s">
        <v>166</v>
      </c>
      <c r="L25" s="332">
        <v>21.5</v>
      </c>
      <c r="M25" s="331"/>
      <c r="N25" s="332"/>
      <c r="O25" s="480" t="s">
        <v>38</v>
      </c>
      <c r="P25" s="571" t="s">
        <v>139</v>
      </c>
      <c r="Q25" s="331"/>
      <c r="R25" s="332"/>
      <c r="S25" s="480"/>
      <c r="T25" s="332"/>
      <c r="U25" s="480"/>
      <c r="V25" s="332"/>
      <c r="W25" s="480" t="s">
        <v>167</v>
      </c>
      <c r="X25" s="332">
        <v>16</v>
      </c>
      <c r="Y25" s="331"/>
      <c r="Z25" s="332"/>
      <c r="AA25" s="331">
        <v>3</v>
      </c>
      <c r="AB25" s="332">
        <v>25</v>
      </c>
      <c r="AC25" s="331"/>
      <c r="AD25" s="332"/>
      <c r="AE25" s="331"/>
      <c r="AF25" s="332"/>
      <c r="AG25" s="331"/>
      <c r="AH25" s="332"/>
      <c r="AI25" s="480"/>
      <c r="AJ25" s="477"/>
      <c r="AK25" s="444">
        <f t="shared" si="0"/>
        <v>117</v>
      </c>
      <c r="AL25" s="370" t="s">
        <v>47</v>
      </c>
      <c r="AM25" s="444">
        <f t="shared" si="1"/>
        <v>117</v>
      </c>
      <c r="AN25" s="370" t="s">
        <v>302</v>
      </c>
      <c r="AO25" s="613" t="s">
        <v>47</v>
      </c>
      <c r="AP25" s="450">
        <v>14</v>
      </c>
      <c r="AQ25" s="335"/>
      <c r="AR25" s="335"/>
      <c r="AS25" s="335"/>
      <c r="AT25" s="335"/>
      <c r="AU25" s="335"/>
      <c r="AV25" s="335"/>
      <c r="AW25" s="335"/>
      <c r="AX25" s="335"/>
      <c r="AY25" s="335"/>
      <c r="AZ25" s="335"/>
      <c r="BA25" s="335"/>
      <c r="BB25" s="335"/>
      <c r="BC25" s="335"/>
      <c r="BD25" s="335"/>
      <c r="BE25" s="335"/>
      <c r="BF25" s="335"/>
      <c r="BG25" s="335"/>
      <c r="BH25" s="335"/>
      <c r="BI25" s="335"/>
      <c r="BJ25" s="335"/>
      <c r="BK25" s="335"/>
      <c r="BL25" s="335"/>
      <c r="BM25" s="335"/>
      <c r="BN25" s="335"/>
      <c r="BO25" s="335"/>
      <c r="BP25" s="335"/>
      <c r="BQ25" s="335"/>
      <c r="BR25" s="335"/>
      <c r="BS25" s="335"/>
      <c r="BT25" s="335"/>
      <c r="BU25" s="335"/>
      <c r="BV25" s="335"/>
      <c r="BW25" s="335"/>
    </row>
    <row r="26" spans="1:75" s="336" customFormat="1" ht="27.75">
      <c r="A26" s="506">
        <v>1</v>
      </c>
      <c r="B26" s="615" t="s">
        <v>98</v>
      </c>
      <c r="C26" s="616" t="s">
        <v>166</v>
      </c>
      <c r="D26" s="492">
        <v>21.5</v>
      </c>
      <c r="E26" s="480" t="s">
        <v>139</v>
      </c>
      <c r="F26" s="332">
        <v>6</v>
      </c>
      <c r="G26" s="331">
        <v>0</v>
      </c>
      <c r="H26" s="332">
        <v>0</v>
      </c>
      <c r="I26" s="480"/>
      <c r="J26" s="571"/>
      <c r="K26" s="480" t="s">
        <v>292</v>
      </c>
      <c r="L26" s="332">
        <v>3.5</v>
      </c>
      <c r="M26" s="331">
        <v>1</v>
      </c>
      <c r="N26" s="332">
        <v>15</v>
      </c>
      <c r="O26" s="331"/>
      <c r="P26" s="332"/>
      <c r="Q26" s="331"/>
      <c r="R26" s="332"/>
      <c r="S26" s="331"/>
      <c r="T26" s="332"/>
      <c r="U26" s="331"/>
      <c r="V26" s="332"/>
      <c r="W26" s="331" t="s">
        <v>167</v>
      </c>
      <c r="X26" s="332">
        <v>16</v>
      </c>
      <c r="Y26" s="331"/>
      <c r="Z26" s="332"/>
      <c r="AA26" s="331">
        <v>9</v>
      </c>
      <c r="AB26" s="332">
        <v>19</v>
      </c>
      <c r="AC26" s="511"/>
      <c r="AD26" s="509"/>
      <c r="AE26" s="331">
        <v>12</v>
      </c>
      <c r="AF26" s="332">
        <v>16</v>
      </c>
      <c r="AG26" s="331"/>
      <c r="AH26" s="332"/>
      <c r="AI26" s="480" t="s">
        <v>298</v>
      </c>
      <c r="AJ26" s="477">
        <v>9.5</v>
      </c>
      <c r="AK26" s="458">
        <f t="shared" si="0"/>
        <v>106.5</v>
      </c>
      <c r="AL26" s="370" t="s">
        <v>49</v>
      </c>
      <c r="AM26" s="444">
        <f t="shared" si="1"/>
        <v>106.5</v>
      </c>
      <c r="AN26" s="370" t="s">
        <v>141</v>
      </c>
      <c r="AO26" s="613" t="s">
        <v>49</v>
      </c>
      <c r="AP26" s="450">
        <v>15</v>
      </c>
      <c r="AQ26" s="335"/>
      <c r="AR26" s="335"/>
      <c r="AS26" s="335"/>
      <c r="AT26" s="335"/>
      <c r="AU26" s="335"/>
      <c r="AV26" s="335"/>
      <c r="AW26" s="335"/>
      <c r="AX26" s="335"/>
      <c r="AY26" s="335"/>
      <c r="AZ26" s="335"/>
      <c r="BA26" s="335"/>
      <c r="BB26" s="335"/>
      <c r="BC26" s="335"/>
      <c r="BD26" s="335"/>
      <c r="BE26" s="335"/>
      <c r="BF26" s="335"/>
      <c r="BG26" s="335"/>
      <c r="BH26" s="335"/>
      <c r="BI26" s="335"/>
      <c r="BJ26" s="335"/>
      <c r="BK26" s="335"/>
      <c r="BL26" s="335"/>
      <c r="BM26" s="335"/>
      <c r="BN26" s="335"/>
      <c r="BO26" s="335"/>
      <c r="BP26" s="335"/>
      <c r="BQ26" s="335"/>
      <c r="BR26" s="335"/>
      <c r="BS26" s="335"/>
      <c r="BT26" s="335"/>
      <c r="BU26" s="335"/>
      <c r="BV26" s="335"/>
      <c r="BW26" s="335"/>
    </row>
    <row r="27" spans="1:75" s="336" customFormat="1" ht="27.75">
      <c r="A27" s="506"/>
      <c r="B27" s="619" t="s">
        <v>87</v>
      </c>
      <c r="C27" s="620"/>
      <c r="D27" s="532"/>
      <c r="E27" s="480">
        <v>31</v>
      </c>
      <c r="F27" s="332">
        <v>1</v>
      </c>
      <c r="G27" s="621">
        <v>0</v>
      </c>
      <c r="H27" s="532">
        <v>0</v>
      </c>
      <c r="I27" s="622"/>
      <c r="J27" s="532"/>
      <c r="K27" s="480" t="s">
        <v>291</v>
      </c>
      <c r="L27" s="332">
        <v>14.5</v>
      </c>
      <c r="M27" s="621"/>
      <c r="N27" s="532"/>
      <c r="O27" s="331" t="s">
        <v>43</v>
      </c>
      <c r="P27" s="332" t="s">
        <v>48</v>
      </c>
      <c r="Q27" s="331" t="s">
        <v>190</v>
      </c>
      <c r="R27" s="332">
        <v>17.5</v>
      </c>
      <c r="S27" s="621"/>
      <c r="T27" s="532"/>
      <c r="U27" s="621"/>
      <c r="V27" s="532"/>
      <c r="W27" s="622"/>
      <c r="X27" s="623"/>
      <c r="Y27" s="621"/>
      <c r="Z27" s="532"/>
      <c r="AA27" s="621"/>
      <c r="AB27" s="532"/>
      <c r="AC27" s="621"/>
      <c r="AD27" s="532"/>
      <c r="AE27" s="621"/>
      <c r="AF27" s="532"/>
      <c r="AG27" s="621"/>
      <c r="AH27" s="532"/>
      <c r="AI27" s="621"/>
      <c r="AJ27" s="624"/>
      <c r="AK27" s="458">
        <f t="shared" si="0"/>
        <v>49</v>
      </c>
      <c r="AL27" s="370" t="s">
        <v>48</v>
      </c>
      <c r="AM27" s="444">
        <f t="shared" si="1"/>
        <v>49</v>
      </c>
      <c r="AN27" s="370" t="s">
        <v>149</v>
      </c>
      <c r="AO27" s="613" t="s">
        <v>48</v>
      </c>
      <c r="AP27" s="450">
        <v>16</v>
      </c>
      <c r="AQ27" s="335"/>
      <c r="AR27" s="335"/>
      <c r="AS27" s="335"/>
      <c r="AT27" s="335"/>
      <c r="AU27" s="335"/>
      <c r="AV27" s="335"/>
      <c r="AW27" s="335"/>
      <c r="AX27" s="335"/>
      <c r="AY27" s="335"/>
      <c r="AZ27" s="335"/>
      <c r="BA27" s="335"/>
      <c r="BB27" s="335"/>
      <c r="BC27" s="335"/>
      <c r="BD27" s="335"/>
      <c r="BE27" s="335"/>
      <c r="BF27" s="335"/>
      <c r="BG27" s="335"/>
      <c r="BH27" s="335"/>
      <c r="BI27" s="335"/>
      <c r="BJ27" s="335"/>
      <c r="BK27" s="335"/>
      <c r="BL27" s="335"/>
      <c r="BM27" s="335"/>
      <c r="BN27" s="335"/>
      <c r="BO27" s="335"/>
      <c r="BP27" s="335"/>
      <c r="BQ27" s="335"/>
      <c r="BR27" s="335"/>
      <c r="BS27" s="335"/>
      <c r="BT27" s="335"/>
      <c r="BU27" s="335"/>
      <c r="BV27" s="335"/>
      <c r="BW27" s="335"/>
    </row>
    <row r="28" spans="1:75" s="336" customFormat="1" ht="28.5" thickBot="1">
      <c r="A28" s="625"/>
      <c r="B28" s="615" t="s">
        <v>115</v>
      </c>
      <c r="C28" s="333"/>
      <c r="D28" s="334"/>
      <c r="E28" s="480"/>
      <c r="F28" s="332"/>
      <c r="G28" s="331">
        <v>16</v>
      </c>
      <c r="H28" s="332">
        <v>12</v>
      </c>
      <c r="I28" s="331">
        <v>24</v>
      </c>
      <c r="J28" s="332">
        <v>4</v>
      </c>
      <c r="K28" s="480"/>
      <c r="L28" s="332"/>
      <c r="M28" s="480" t="s">
        <v>44</v>
      </c>
      <c r="N28" s="332">
        <v>20</v>
      </c>
      <c r="O28" s="331"/>
      <c r="P28" s="332"/>
      <c r="Q28" s="331"/>
      <c r="R28" s="332"/>
      <c r="S28" s="331"/>
      <c r="T28" s="332"/>
      <c r="U28" s="480"/>
      <c r="V28" s="332"/>
      <c r="W28" s="480"/>
      <c r="X28" s="618"/>
      <c r="Y28" s="331"/>
      <c r="Z28" s="332"/>
      <c r="AA28" s="331"/>
      <c r="AB28" s="332"/>
      <c r="AC28" s="331"/>
      <c r="AD28" s="332"/>
      <c r="AE28" s="331"/>
      <c r="AF28" s="332"/>
      <c r="AG28" s="331"/>
      <c r="AH28" s="332"/>
      <c r="AI28" s="480"/>
      <c r="AJ28" s="477"/>
      <c r="AK28" s="458">
        <f t="shared" si="0"/>
        <v>36</v>
      </c>
      <c r="AL28" s="370" t="s">
        <v>131</v>
      </c>
      <c r="AM28" s="444">
        <f t="shared" si="1"/>
        <v>36</v>
      </c>
      <c r="AN28" s="370" t="s">
        <v>159</v>
      </c>
      <c r="AO28" s="613" t="s">
        <v>131</v>
      </c>
      <c r="AP28" s="450">
        <v>17</v>
      </c>
      <c r="AQ28" s="335"/>
      <c r="AR28" s="335"/>
      <c r="AS28" s="335"/>
      <c r="AT28" s="335"/>
      <c r="AU28" s="335"/>
      <c r="AV28" s="335"/>
      <c r="AW28" s="335"/>
      <c r="AX28" s="335"/>
      <c r="AY28" s="335"/>
      <c r="AZ28" s="335"/>
      <c r="BA28" s="335"/>
      <c r="BB28" s="335"/>
      <c r="BC28" s="335"/>
      <c r="BD28" s="335"/>
      <c r="BE28" s="335"/>
      <c r="BF28" s="335"/>
      <c r="BG28" s="335"/>
      <c r="BH28" s="335"/>
      <c r="BI28" s="335"/>
      <c r="BJ28" s="335"/>
      <c r="BK28" s="335"/>
      <c r="BL28" s="335"/>
      <c r="BM28" s="335"/>
      <c r="BN28" s="335"/>
      <c r="BO28" s="335"/>
      <c r="BP28" s="335"/>
      <c r="BQ28" s="335"/>
      <c r="BR28" s="335"/>
      <c r="BS28" s="335"/>
      <c r="BT28" s="335"/>
      <c r="BU28" s="335"/>
      <c r="BV28" s="335"/>
      <c r="BW28" s="335"/>
    </row>
    <row r="29" spans="1:75" s="336" customFormat="1" ht="27.75">
      <c r="A29" s="506"/>
      <c r="B29" s="619" t="s">
        <v>248</v>
      </c>
      <c r="C29" s="331"/>
      <c r="D29" s="332"/>
      <c r="E29" s="480">
        <v>35</v>
      </c>
      <c r="F29" s="332">
        <v>1</v>
      </c>
      <c r="G29" s="331">
        <v>0</v>
      </c>
      <c r="H29" s="332">
        <v>0</v>
      </c>
      <c r="I29" s="480" t="s">
        <v>48</v>
      </c>
      <c r="J29" s="571" t="s">
        <v>43</v>
      </c>
      <c r="K29" s="617" t="s">
        <v>292</v>
      </c>
      <c r="L29" s="332">
        <v>3.5</v>
      </c>
      <c r="M29" s="480"/>
      <c r="N29" s="332"/>
      <c r="O29" s="331"/>
      <c r="P29" s="332"/>
      <c r="Q29" s="480"/>
      <c r="R29" s="332"/>
      <c r="S29" s="480"/>
      <c r="T29" s="332"/>
      <c r="U29" s="480"/>
      <c r="V29" s="332"/>
      <c r="W29" s="480" t="s">
        <v>301</v>
      </c>
      <c r="X29" s="618">
        <v>5</v>
      </c>
      <c r="Y29" s="480"/>
      <c r="Z29" s="332"/>
      <c r="AA29" s="480" t="s">
        <v>131</v>
      </c>
      <c r="AB29" s="332">
        <v>11</v>
      </c>
      <c r="AC29" s="331"/>
      <c r="AD29" s="332"/>
      <c r="AE29" s="621"/>
      <c r="AF29" s="532"/>
      <c r="AG29" s="331"/>
      <c r="AH29" s="332"/>
      <c r="AI29" s="480"/>
      <c r="AJ29" s="477"/>
      <c r="AK29" s="458">
        <f t="shared" si="0"/>
        <v>32.5</v>
      </c>
      <c r="AL29" s="370" t="s">
        <v>132</v>
      </c>
      <c r="AM29" s="444">
        <f t="shared" si="1"/>
        <v>32.5</v>
      </c>
      <c r="AN29" s="370" t="s">
        <v>153</v>
      </c>
      <c r="AO29" s="613" t="s">
        <v>132</v>
      </c>
      <c r="AP29" s="450">
        <v>18</v>
      </c>
      <c r="AQ29" s="335"/>
      <c r="AR29" s="335"/>
      <c r="AS29" s="335"/>
      <c r="AT29" s="335"/>
      <c r="AU29" s="335"/>
      <c r="AV29" s="335"/>
      <c r="AW29" s="335"/>
      <c r="AX29" s="335"/>
      <c r="AY29" s="335"/>
      <c r="AZ29" s="335"/>
      <c r="BA29" s="335"/>
      <c r="BB29" s="335"/>
      <c r="BC29" s="335"/>
      <c r="BD29" s="335"/>
      <c r="BE29" s="335"/>
      <c r="BF29" s="335"/>
      <c r="BG29" s="335"/>
      <c r="BH29" s="335"/>
      <c r="BI29" s="335"/>
      <c r="BJ29" s="335"/>
      <c r="BK29" s="335"/>
      <c r="BL29" s="335"/>
      <c r="BM29" s="335"/>
      <c r="BN29" s="335"/>
      <c r="BO29" s="335"/>
      <c r="BP29" s="335"/>
      <c r="BQ29" s="335"/>
      <c r="BR29" s="335"/>
      <c r="BS29" s="335"/>
      <c r="BT29" s="335"/>
      <c r="BU29" s="335"/>
      <c r="BV29" s="335"/>
      <c r="BW29" s="335"/>
    </row>
    <row r="30" spans="1:75" s="336" customFormat="1" ht="28.5" thickBot="1">
      <c r="A30" s="625"/>
      <c r="B30" s="626" t="s">
        <v>249</v>
      </c>
      <c r="C30" s="627"/>
      <c r="D30" s="628"/>
      <c r="E30" s="629"/>
      <c r="F30" s="630"/>
      <c r="G30" s="631">
        <v>0</v>
      </c>
      <c r="H30" s="628">
        <v>0</v>
      </c>
      <c r="I30" s="632"/>
      <c r="J30" s="633"/>
      <c r="K30" s="634" t="s">
        <v>292</v>
      </c>
      <c r="L30" s="630">
        <v>3.5</v>
      </c>
      <c r="M30" s="631"/>
      <c r="N30" s="628"/>
      <c r="O30" s="631"/>
      <c r="P30" s="628"/>
      <c r="Q30" s="629"/>
      <c r="R30" s="630"/>
      <c r="S30" s="629"/>
      <c r="T30" s="630"/>
      <c r="U30" s="629"/>
      <c r="V30" s="630"/>
      <c r="W30" s="629" t="s">
        <v>301</v>
      </c>
      <c r="X30" s="635">
        <v>5</v>
      </c>
      <c r="Y30" s="629"/>
      <c r="Z30" s="630"/>
      <c r="AA30" s="636">
        <v>12</v>
      </c>
      <c r="AB30" s="630">
        <v>16</v>
      </c>
      <c r="AC30" s="631"/>
      <c r="AD30" s="628"/>
      <c r="AE30" s="631"/>
      <c r="AF30" s="628"/>
      <c r="AG30" s="631"/>
      <c r="AH30" s="628"/>
      <c r="AI30" s="629"/>
      <c r="AJ30" s="637"/>
      <c r="AK30" s="638">
        <f t="shared" si="0"/>
        <v>24.5</v>
      </c>
      <c r="AL30" s="370" t="s">
        <v>136</v>
      </c>
      <c r="AM30" s="638">
        <f t="shared" si="1"/>
        <v>24.5</v>
      </c>
      <c r="AN30" s="370" t="s">
        <v>155</v>
      </c>
      <c r="AO30" s="613" t="s">
        <v>136</v>
      </c>
      <c r="AP30" s="450">
        <v>19</v>
      </c>
      <c r="AQ30" s="335"/>
      <c r="AR30" s="335"/>
      <c r="AS30" s="335"/>
      <c r="AT30" s="335"/>
      <c r="AU30" s="335"/>
      <c r="AV30" s="335"/>
      <c r="AW30" s="335"/>
      <c r="AX30" s="335"/>
      <c r="AY30" s="335"/>
      <c r="AZ30" s="335"/>
      <c r="BA30" s="335"/>
      <c r="BB30" s="335"/>
      <c r="BC30" s="335"/>
      <c r="BD30" s="335"/>
      <c r="BE30" s="335"/>
      <c r="BF30" s="335"/>
      <c r="BG30" s="335"/>
      <c r="BH30" s="335"/>
      <c r="BI30" s="335"/>
      <c r="BJ30" s="335"/>
      <c r="BK30" s="335"/>
      <c r="BL30" s="335"/>
      <c r="BM30" s="335"/>
      <c r="BN30" s="335"/>
      <c r="BO30" s="335"/>
      <c r="BP30" s="335"/>
      <c r="BQ30" s="335"/>
      <c r="BR30" s="335"/>
      <c r="BS30" s="335"/>
      <c r="BT30" s="335"/>
      <c r="BU30" s="335"/>
      <c r="BV30" s="335"/>
      <c r="BW30" s="335"/>
    </row>
    <row r="31" spans="2:42" s="336" customFormat="1" ht="27.75">
      <c r="B31" s="639" t="s">
        <v>288</v>
      </c>
      <c r="C31" s="640"/>
      <c r="D31" s="640"/>
      <c r="E31" s="641"/>
      <c r="F31" s="640"/>
      <c r="G31" s="640"/>
      <c r="H31" s="640"/>
      <c r="I31" s="640"/>
      <c r="J31" s="640"/>
      <c r="K31" s="641"/>
      <c r="L31" s="640"/>
      <c r="M31" s="640"/>
      <c r="N31" s="640"/>
      <c r="O31" s="640"/>
      <c r="P31" s="640"/>
      <c r="Q31" s="640"/>
      <c r="R31" s="640"/>
      <c r="S31" s="640"/>
      <c r="T31" s="640"/>
      <c r="U31" s="641"/>
      <c r="V31" s="640"/>
      <c r="W31" s="641"/>
      <c r="X31" s="640"/>
      <c r="Y31" s="640"/>
      <c r="Z31" s="640"/>
      <c r="AA31" s="640"/>
      <c r="AB31" s="640"/>
      <c r="AC31" s="640"/>
      <c r="AD31" s="640"/>
      <c r="AE31" s="640"/>
      <c r="AF31" s="640"/>
      <c r="AG31" s="640"/>
      <c r="AH31" s="640"/>
      <c r="AI31" s="640"/>
      <c r="AJ31" s="640"/>
      <c r="AK31" s="642"/>
      <c r="AL31" s="643"/>
      <c r="AM31" s="644"/>
      <c r="AN31" s="645"/>
      <c r="AO31" s="644"/>
      <c r="AP31" s="545"/>
    </row>
    <row r="32" spans="1:75" s="336" customFormat="1" ht="27.75">
      <c r="A32" s="506"/>
      <c r="B32" s="646" t="s">
        <v>56</v>
      </c>
      <c r="C32" s="616" t="s">
        <v>166</v>
      </c>
      <c r="D32" s="492">
        <v>21.5</v>
      </c>
      <c r="E32" s="510" t="s">
        <v>37</v>
      </c>
      <c r="F32" s="509">
        <v>27</v>
      </c>
      <c r="G32" s="511">
        <v>7</v>
      </c>
      <c r="H32" s="509">
        <v>22</v>
      </c>
      <c r="I32" s="512" t="s">
        <v>37</v>
      </c>
      <c r="J32" s="509">
        <v>30</v>
      </c>
      <c r="K32" s="510" t="s">
        <v>291</v>
      </c>
      <c r="L32" s="509">
        <v>14.5</v>
      </c>
      <c r="M32" s="510" t="s">
        <v>33</v>
      </c>
      <c r="N32" s="509">
        <v>24</v>
      </c>
      <c r="O32" s="510" t="s">
        <v>40</v>
      </c>
      <c r="P32" s="509">
        <v>23</v>
      </c>
      <c r="Q32" s="510" t="s">
        <v>166</v>
      </c>
      <c r="R32" s="509">
        <v>21.5</v>
      </c>
      <c r="S32" s="510" t="s">
        <v>40</v>
      </c>
      <c r="T32" s="647" t="s">
        <v>145</v>
      </c>
      <c r="U32" s="510" t="s">
        <v>38</v>
      </c>
      <c r="V32" s="509">
        <v>22</v>
      </c>
      <c r="W32" s="510" t="s">
        <v>166</v>
      </c>
      <c r="X32" s="648">
        <v>21.5</v>
      </c>
      <c r="Y32" s="510" t="s">
        <v>38</v>
      </c>
      <c r="Z32" s="509">
        <v>25</v>
      </c>
      <c r="AA32" s="510"/>
      <c r="AB32" s="509"/>
      <c r="AC32" s="511">
        <v>17</v>
      </c>
      <c r="AD32" s="509">
        <v>11</v>
      </c>
      <c r="AE32" s="510" t="s">
        <v>42</v>
      </c>
      <c r="AF32" s="509">
        <v>15</v>
      </c>
      <c r="AG32" s="511">
        <v>1</v>
      </c>
      <c r="AH32" s="509">
        <v>32</v>
      </c>
      <c r="AI32" s="480" t="s">
        <v>60</v>
      </c>
      <c r="AJ32" s="477">
        <v>16.5</v>
      </c>
      <c r="AK32" s="649">
        <f aca="true" t="shared" si="2" ref="AK32:AK56">AM32</f>
        <v>349.5</v>
      </c>
      <c r="AL32" s="650" t="s">
        <v>41</v>
      </c>
      <c r="AM32" s="649">
        <f>D32+F32+H32+J32+N32+P32+R32+T32+X32+AD32+AF32+AH32+AJ32+AB32+V32+L32+Z32</f>
        <v>349.5</v>
      </c>
      <c r="AN32" s="650" t="s">
        <v>39</v>
      </c>
      <c r="AO32" s="553">
        <v>1</v>
      </c>
      <c r="AP32" s="432" t="s">
        <v>104</v>
      </c>
      <c r="AQ32" s="335"/>
      <c r="AR32" s="335"/>
      <c r="AS32" s="335"/>
      <c r="AT32" s="335"/>
      <c r="AU32" s="335"/>
      <c r="AV32" s="335"/>
      <c r="AW32" s="335"/>
      <c r="AX32" s="335"/>
      <c r="AY32" s="335"/>
      <c r="AZ32" s="335"/>
      <c r="BA32" s="335"/>
      <c r="BB32" s="335"/>
      <c r="BC32" s="335"/>
      <c r="BD32" s="335"/>
      <c r="BE32" s="335"/>
      <c r="BF32" s="335"/>
      <c r="BG32" s="335"/>
      <c r="BH32" s="335"/>
      <c r="BI32" s="335"/>
      <c r="BJ32" s="335"/>
      <c r="BK32" s="335"/>
      <c r="BL32" s="335"/>
      <c r="BM32" s="335"/>
      <c r="BN32" s="335"/>
      <c r="BO32" s="335"/>
      <c r="BP32" s="335"/>
      <c r="BQ32" s="335"/>
      <c r="BR32" s="335"/>
      <c r="BS32" s="335"/>
      <c r="BT32" s="335"/>
      <c r="BU32" s="335"/>
      <c r="BV32" s="335"/>
      <c r="BW32" s="335"/>
    </row>
    <row r="33" spans="1:75" s="336" customFormat="1" ht="28.5" thickBot="1">
      <c r="A33" s="625"/>
      <c r="B33" s="615" t="s">
        <v>86</v>
      </c>
      <c r="C33" s="616" t="s">
        <v>167</v>
      </c>
      <c r="D33" s="332">
        <v>15.5</v>
      </c>
      <c r="E33" s="480" t="s">
        <v>40</v>
      </c>
      <c r="F33" s="332">
        <v>23</v>
      </c>
      <c r="G33" s="331">
        <v>6</v>
      </c>
      <c r="H33" s="332">
        <v>22</v>
      </c>
      <c r="I33" s="480" t="s">
        <v>49</v>
      </c>
      <c r="J33" s="571" t="s">
        <v>42</v>
      </c>
      <c r="K33" s="480" t="s">
        <v>166</v>
      </c>
      <c r="L33" s="332">
        <v>21.5</v>
      </c>
      <c r="M33" s="480" t="s">
        <v>47</v>
      </c>
      <c r="N33" s="332">
        <v>14</v>
      </c>
      <c r="O33" s="480" t="s">
        <v>48</v>
      </c>
      <c r="P33" s="571" t="s">
        <v>43</v>
      </c>
      <c r="Q33" s="480" t="s">
        <v>36</v>
      </c>
      <c r="R33" s="332">
        <v>25</v>
      </c>
      <c r="S33" s="480">
        <v>3</v>
      </c>
      <c r="T33" s="571">
        <v>28</v>
      </c>
      <c r="U33" s="480" t="s">
        <v>39</v>
      </c>
      <c r="V33" s="332">
        <v>26</v>
      </c>
      <c r="W33" s="480" t="s">
        <v>167</v>
      </c>
      <c r="X33" s="332">
        <v>16</v>
      </c>
      <c r="Y33" s="331"/>
      <c r="Z33" s="332"/>
      <c r="AA33" s="480" t="s">
        <v>37</v>
      </c>
      <c r="AB33" s="332">
        <v>30</v>
      </c>
      <c r="AC33" s="331">
        <v>21</v>
      </c>
      <c r="AD33" s="332">
        <v>7</v>
      </c>
      <c r="AE33" s="480" t="s">
        <v>35</v>
      </c>
      <c r="AF33" s="332">
        <v>20</v>
      </c>
      <c r="AG33" s="480" t="s">
        <v>42</v>
      </c>
      <c r="AH33" s="332">
        <v>15</v>
      </c>
      <c r="AI33" s="480" t="s">
        <v>47</v>
      </c>
      <c r="AJ33" s="477">
        <v>14</v>
      </c>
      <c r="AK33" s="444">
        <f t="shared" si="2"/>
        <v>302</v>
      </c>
      <c r="AL33" s="650" t="s">
        <v>37</v>
      </c>
      <c r="AM33" s="444">
        <f>D33+F33+H33+J33+N33+P33+R33+T33+X33+AD33+AF33+AH33+AJ33+AB33+V33+L33+Z33</f>
        <v>302</v>
      </c>
      <c r="AN33" s="370" t="s">
        <v>38</v>
      </c>
      <c r="AO33" s="553">
        <v>2</v>
      </c>
      <c r="AP33" s="432" t="s">
        <v>138</v>
      </c>
      <c r="AQ33" s="335"/>
      <c r="AR33" s="335"/>
      <c r="AS33" s="335"/>
      <c r="AT33" s="335"/>
      <c r="AU33" s="335"/>
      <c r="AV33" s="335"/>
      <c r="AW33" s="335"/>
      <c r="AX33" s="335"/>
      <c r="AY33" s="335"/>
      <c r="AZ33" s="335"/>
      <c r="BA33" s="335"/>
      <c r="BB33" s="335"/>
      <c r="BC33" s="335"/>
      <c r="BD33" s="335"/>
      <c r="BE33" s="335"/>
      <c r="BF33" s="335"/>
      <c r="BG33" s="335"/>
      <c r="BH33" s="335"/>
      <c r="BI33" s="335"/>
      <c r="BJ33" s="335"/>
      <c r="BK33" s="335"/>
      <c r="BL33" s="335"/>
      <c r="BM33" s="335"/>
      <c r="BN33" s="335"/>
      <c r="BO33" s="335"/>
      <c r="BP33" s="335"/>
      <c r="BQ33" s="335"/>
      <c r="BR33" s="335"/>
      <c r="BS33" s="335"/>
      <c r="BT33" s="335"/>
      <c r="BU33" s="335"/>
      <c r="BV33" s="335"/>
      <c r="BW33" s="335"/>
    </row>
    <row r="34" spans="1:42" s="336" customFormat="1" ht="27.75">
      <c r="A34" s="329"/>
      <c r="B34" s="615" t="s">
        <v>89</v>
      </c>
      <c r="C34" s="616" t="s">
        <v>166</v>
      </c>
      <c r="D34" s="492">
        <v>21.5</v>
      </c>
      <c r="E34" s="480" t="s">
        <v>43</v>
      </c>
      <c r="F34" s="332">
        <v>16</v>
      </c>
      <c r="G34" s="331">
        <v>17</v>
      </c>
      <c r="H34" s="332">
        <v>11</v>
      </c>
      <c r="I34" s="480" t="s">
        <v>132</v>
      </c>
      <c r="J34" s="571" t="s">
        <v>44</v>
      </c>
      <c r="K34" s="480" t="s">
        <v>39</v>
      </c>
      <c r="L34" s="332">
        <v>24</v>
      </c>
      <c r="M34" s="480" t="s">
        <v>145</v>
      </c>
      <c r="N34" s="332">
        <v>5</v>
      </c>
      <c r="O34" s="480"/>
      <c r="P34" s="332"/>
      <c r="Q34" s="480" t="s">
        <v>298</v>
      </c>
      <c r="R34" s="332">
        <v>9.5</v>
      </c>
      <c r="S34" s="480"/>
      <c r="T34" s="571"/>
      <c r="U34" s="480" t="s">
        <v>34</v>
      </c>
      <c r="V34" s="332">
        <v>19</v>
      </c>
      <c r="W34" s="480" t="s">
        <v>301</v>
      </c>
      <c r="X34" s="332">
        <v>5</v>
      </c>
      <c r="Y34" s="480"/>
      <c r="Z34" s="332"/>
      <c r="AA34" s="480" t="s">
        <v>47</v>
      </c>
      <c r="AB34" s="332">
        <v>14</v>
      </c>
      <c r="AC34" s="331"/>
      <c r="AD34" s="332"/>
      <c r="AE34" s="331">
        <v>15</v>
      </c>
      <c r="AF34" s="332">
        <v>13</v>
      </c>
      <c r="AG34" s="331">
        <v>7</v>
      </c>
      <c r="AH34" s="332">
        <v>21</v>
      </c>
      <c r="AI34" s="480" t="s">
        <v>39</v>
      </c>
      <c r="AJ34" s="477">
        <v>24</v>
      </c>
      <c r="AK34" s="444">
        <f t="shared" si="2"/>
        <v>193</v>
      </c>
      <c r="AL34" s="370" t="s">
        <v>36</v>
      </c>
      <c r="AM34" s="444">
        <f>D34+F34+H34+J34+N34+P34+R34+T34+X34+AD34+AF34+AH34+AJ34+AB34+V34+L34+Z34</f>
        <v>193</v>
      </c>
      <c r="AN34" s="370" t="s">
        <v>47</v>
      </c>
      <c r="AO34" s="553">
        <v>3</v>
      </c>
      <c r="AP34" s="432" t="s">
        <v>139</v>
      </c>
    </row>
    <row r="35" spans="1:75" s="336" customFormat="1" ht="27.75">
      <c r="A35" s="329"/>
      <c r="B35" s="615" t="s">
        <v>83</v>
      </c>
      <c r="C35" s="616" t="s">
        <v>167</v>
      </c>
      <c r="D35" s="332">
        <v>7.5</v>
      </c>
      <c r="E35" s="480" t="s">
        <v>159</v>
      </c>
      <c r="F35" s="332">
        <v>1</v>
      </c>
      <c r="G35" s="331">
        <v>12</v>
      </c>
      <c r="H35" s="332">
        <v>16</v>
      </c>
      <c r="I35" s="480" t="s">
        <v>145</v>
      </c>
      <c r="J35" s="571" t="s">
        <v>40</v>
      </c>
      <c r="K35" s="480" t="s">
        <v>292</v>
      </c>
      <c r="L35" s="332">
        <v>3.5</v>
      </c>
      <c r="M35" s="480" t="s">
        <v>40</v>
      </c>
      <c r="N35" s="332">
        <v>24</v>
      </c>
      <c r="O35" s="480"/>
      <c r="P35" s="332"/>
      <c r="Q35" s="480" t="s">
        <v>299</v>
      </c>
      <c r="R35" s="332">
        <v>6</v>
      </c>
      <c r="S35" s="480" t="s">
        <v>139</v>
      </c>
      <c r="T35" s="571" t="s">
        <v>38</v>
      </c>
      <c r="U35" s="480"/>
      <c r="V35" s="332"/>
      <c r="W35" s="480" t="s">
        <v>301</v>
      </c>
      <c r="X35" s="332">
        <v>5</v>
      </c>
      <c r="Y35" s="480"/>
      <c r="Z35" s="332"/>
      <c r="AA35" s="480" t="s">
        <v>33</v>
      </c>
      <c r="AB35" s="332">
        <v>21</v>
      </c>
      <c r="AC35" s="331">
        <v>6</v>
      </c>
      <c r="AD35" s="332">
        <v>22</v>
      </c>
      <c r="AE35" s="331"/>
      <c r="AF35" s="332"/>
      <c r="AG35" s="331"/>
      <c r="AH35" s="332"/>
      <c r="AI35" s="480"/>
      <c r="AJ35" s="477"/>
      <c r="AK35" s="458">
        <f t="shared" si="2"/>
        <v>117</v>
      </c>
      <c r="AL35" s="650" t="s">
        <v>39</v>
      </c>
      <c r="AM35" s="444">
        <f>D35+F35+H35+J35+N35+P35+R35+T35+X35+AD35+AF35+AH41+AJ35+AB35+V35+L35+Z35</f>
        <v>117</v>
      </c>
      <c r="AN35" s="370" t="s">
        <v>302</v>
      </c>
      <c r="AO35" s="553">
        <v>4</v>
      </c>
      <c r="AP35" s="432" t="s">
        <v>145</v>
      </c>
      <c r="AQ35" s="335"/>
      <c r="AR35" s="335"/>
      <c r="AS35" s="335"/>
      <c r="AT35" s="335"/>
      <c r="AU35" s="335"/>
      <c r="AV35" s="335"/>
      <c r="AW35" s="335"/>
      <c r="AX35" s="335"/>
      <c r="AY35" s="335"/>
      <c r="AZ35" s="335"/>
      <c r="BA35" s="335"/>
      <c r="BB35" s="335"/>
      <c r="BC35" s="335"/>
      <c r="BD35" s="335"/>
      <c r="BE35" s="335"/>
      <c r="BF35" s="335"/>
      <c r="BG35" s="335"/>
      <c r="BH35" s="335"/>
      <c r="BI35" s="335"/>
      <c r="BJ35" s="335"/>
      <c r="BK35" s="335"/>
      <c r="BL35" s="335"/>
      <c r="BM35" s="335"/>
      <c r="BN35" s="335"/>
      <c r="BO35" s="335"/>
      <c r="BP35" s="335"/>
      <c r="BQ35" s="335"/>
      <c r="BR35" s="335"/>
      <c r="BS35" s="335"/>
      <c r="BT35" s="335"/>
      <c r="BU35" s="335"/>
      <c r="BV35" s="335"/>
      <c r="BW35" s="335"/>
    </row>
    <row r="36" spans="1:75" s="336" customFormat="1" ht="27.75">
      <c r="A36" s="506"/>
      <c r="B36" s="615" t="s">
        <v>208</v>
      </c>
      <c r="C36" s="616" t="s">
        <v>167</v>
      </c>
      <c r="D36" s="332">
        <v>7.5</v>
      </c>
      <c r="E36" s="480" t="s">
        <v>141</v>
      </c>
      <c r="F36" s="332">
        <v>2</v>
      </c>
      <c r="G36" s="331">
        <v>0</v>
      </c>
      <c r="H36" s="332">
        <v>0</v>
      </c>
      <c r="I36" s="331"/>
      <c r="J36" s="571"/>
      <c r="K36" s="480" t="s">
        <v>292</v>
      </c>
      <c r="L36" s="332">
        <v>3.5</v>
      </c>
      <c r="M36" s="480" t="s">
        <v>48</v>
      </c>
      <c r="N36" s="332">
        <v>12</v>
      </c>
      <c r="O36" s="480"/>
      <c r="P36" s="332"/>
      <c r="Q36" s="480"/>
      <c r="R36" s="332"/>
      <c r="S36" s="480" t="s">
        <v>39</v>
      </c>
      <c r="T36" s="332">
        <v>26</v>
      </c>
      <c r="U36" s="480"/>
      <c r="V36" s="332"/>
      <c r="W36" s="480" t="s">
        <v>166</v>
      </c>
      <c r="X36" s="332">
        <v>21.5</v>
      </c>
      <c r="Y36" s="480"/>
      <c r="Z36" s="332"/>
      <c r="AA36" s="480" t="s">
        <v>40</v>
      </c>
      <c r="AB36" s="332">
        <v>23</v>
      </c>
      <c r="AC36" s="331"/>
      <c r="AD36" s="332"/>
      <c r="AE36" s="331"/>
      <c r="AF36" s="332"/>
      <c r="AG36" s="331">
        <v>11</v>
      </c>
      <c r="AH36" s="332">
        <v>17</v>
      </c>
      <c r="AI36" s="480" t="s">
        <v>303</v>
      </c>
      <c r="AJ36" s="477">
        <v>3</v>
      </c>
      <c r="AK36" s="458">
        <f t="shared" si="2"/>
        <v>115.5</v>
      </c>
      <c r="AL36" s="370" t="s">
        <v>40</v>
      </c>
      <c r="AM36" s="444">
        <f aca="true" t="shared" si="3" ref="AM36:AM56">D36+F36+H36+J36+N36+P36+R36+T36+X36+AD36+AF36+AH36+AJ36+AB36+V36+L36+Z36</f>
        <v>115.5</v>
      </c>
      <c r="AN36" s="370" t="s">
        <v>145</v>
      </c>
      <c r="AO36" s="553">
        <v>5</v>
      </c>
      <c r="AP36" s="432" t="s">
        <v>146</v>
      </c>
      <c r="AQ36" s="335"/>
      <c r="AR36" s="335"/>
      <c r="AS36" s="335"/>
      <c r="AT36" s="335"/>
      <c r="AU36" s="335"/>
      <c r="AV36" s="335"/>
      <c r="AW36" s="335"/>
      <c r="AX36" s="335"/>
      <c r="AY36" s="335"/>
      <c r="AZ36" s="335"/>
      <c r="BA36" s="335"/>
      <c r="BB36" s="335"/>
      <c r="BC36" s="335"/>
      <c r="BD36" s="335"/>
      <c r="BE36" s="335"/>
      <c r="BF36" s="335"/>
      <c r="BG36" s="335"/>
      <c r="BH36" s="335"/>
      <c r="BI36" s="335"/>
      <c r="BJ36" s="335"/>
      <c r="BK36" s="335"/>
      <c r="BL36" s="335"/>
      <c r="BM36" s="335"/>
      <c r="BN36" s="335"/>
      <c r="BO36" s="335"/>
      <c r="BP36" s="335"/>
      <c r="BQ36" s="335"/>
      <c r="BR36" s="335"/>
      <c r="BS36" s="335"/>
      <c r="BT36" s="335"/>
      <c r="BU36" s="335"/>
      <c r="BV36" s="335"/>
      <c r="BW36" s="335"/>
    </row>
    <row r="37" spans="1:75" s="336" customFormat="1" ht="27.75">
      <c r="A37" s="329"/>
      <c r="B37" s="615" t="s">
        <v>88</v>
      </c>
      <c r="C37" s="331"/>
      <c r="D37" s="332"/>
      <c r="E37" s="480" t="s">
        <v>147</v>
      </c>
      <c r="F37" s="332">
        <v>1</v>
      </c>
      <c r="G37" s="331">
        <v>19</v>
      </c>
      <c r="H37" s="332">
        <v>9</v>
      </c>
      <c r="I37" s="480"/>
      <c r="J37" s="571"/>
      <c r="K37" s="480" t="s">
        <v>292</v>
      </c>
      <c r="L37" s="332">
        <v>3.5</v>
      </c>
      <c r="M37" s="480" t="s">
        <v>104</v>
      </c>
      <c r="N37" s="332">
        <v>8</v>
      </c>
      <c r="O37" s="480"/>
      <c r="P37" s="332"/>
      <c r="Q37" s="480" t="s">
        <v>267</v>
      </c>
      <c r="R37" s="332">
        <v>13.5</v>
      </c>
      <c r="S37" s="480" t="s">
        <v>131</v>
      </c>
      <c r="T37" s="332">
        <v>11</v>
      </c>
      <c r="U37" s="480" t="s">
        <v>32</v>
      </c>
      <c r="V37" s="332">
        <v>17</v>
      </c>
      <c r="W37" s="480" t="s">
        <v>301</v>
      </c>
      <c r="X37" s="332">
        <v>5</v>
      </c>
      <c r="Y37" s="480"/>
      <c r="Z37" s="332"/>
      <c r="AA37" s="480"/>
      <c r="AB37" s="332"/>
      <c r="AC37" s="331">
        <v>22</v>
      </c>
      <c r="AD37" s="332">
        <v>6</v>
      </c>
      <c r="AE37" s="331">
        <v>6</v>
      </c>
      <c r="AF37" s="332">
        <v>23</v>
      </c>
      <c r="AG37" s="331">
        <v>17</v>
      </c>
      <c r="AH37" s="332">
        <v>11</v>
      </c>
      <c r="AI37" s="480"/>
      <c r="AJ37" s="332"/>
      <c r="AK37" s="444">
        <f t="shared" si="2"/>
        <v>108</v>
      </c>
      <c r="AL37" s="650" t="s">
        <v>38</v>
      </c>
      <c r="AM37" s="444">
        <f t="shared" si="3"/>
        <v>108</v>
      </c>
      <c r="AN37" s="370" t="s">
        <v>146</v>
      </c>
      <c r="AO37" s="553">
        <v>6</v>
      </c>
      <c r="AP37" s="432" t="s">
        <v>140</v>
      </c>
      <c r="AQ37" s="335"/>
      <c r="AR37" s="335"/>
      <c r="AS37" s="335"/>
      <c r="AT37" s="335"/>
      <c r="AU37" s="335"/>
      <c r="AV37" s="335"/>
      <c r="AW37" s="335"/>
      <c r="AX37" s="335"/>
      <c r="AY37" s="335"/>
      <c r="AZ37" s="335"/>
      <c r="BA37" s="335"/>
      <c r="BB37" s="335"/>
      <c r="BC37" s="335"/>
      <c r="BD37" s="335"/>
      <c r="BE37" s="335"/>
      <c r="BF37" s="335"/>
      <c r="BG37" s="335"/>
      <c r="BH37" s="335"/>
      <c r="BI37" s="335"/>
      <c r="BJ37" s="335"/>
      <c r="BK37" s="335"/>
      <c r="BL37" s="335"/>
      <c r="BM37" s="335"/>
      <c r="BN37" s="335"/>
      <c r="BO37" s="335"/>
      <c r="BP37" s="335"/>
      <c r="BQ37" s="335"/>
      <c r="BR37" s="335"/>
      <c r="BS37" s="335"/>
      <c r="BT37" s="335"/>
      <c r="BU37" s="335"/>
      <c r="BV37" s="335"/>
      <c r="BW37" s="335"/>
    </row>
    <row r="38" spans="1:75" s="336" customFormat="1" ht="27.75">
      <c r="A38" s="506"/>
      <c r="B38" s="619" t="s">
        <v>117</v>
      </c>
      <c r="C38" s="616" t="s">
        <v>280</v>
      </c>
      <c r="D38" s="492">
        <v>8.5</v>
      </c>
      <c r="E38" s="480" t="s">
        <v>36</v>
      </c>
      <c r="F38" s="332">
        <v>26</v>
      </c>
      <c r="G38" s="331">
        <v>0</v>
      </c>
      <c r="H38" s="332">
        <v>0</v>
      </c>
      <c r="I38" s="480" t="s">
        <v>136</v>
      </c>
      <c r="J38" s="571" t="s">
        <v>34</v>
      </c>
      <c r="K38" s="480" t="s">
        <v>292</v>
      </c>
      <c r="L38" s="332">
        <v>3.5</v>
      </c>
      <c r="M38" s="480"/>
      <c r="N38" s="332"/>
      <c r="O38" s="480"/>
      <c r="P38" s="332"/>
      <c r="Q38" s="480" t="s">
        <v>298</v>
      </c>
      <c r="R38" s="332">
        <v>9.5</v>
      </c>
      <c r="S38" s="480" t="s">
        <v>138</v>
      </c>
      <c r="T38" s="571" t="s">
        <v>33</v>
      </c>
      <c r="U38" s="480"/>
      <c r="V38" s="332"/>
      <c r="W38" s="480"/>
      <c r="X38" s="332"/>
      <c r="Y38" s="480"/>
      <c r="Z38" s="332"/>
      <c r="AA38" s="480"/>
      <c r="AB38" s="332"/>
      <c r="AC38" s="331">
        <v>5</v>
      </c>
      <c r="AD38" s="332">
        <v>23</v>
      </c>
      <c r="AE38" s="621"/>
      <c r="AF38" s="532"/>
      <c r="AG38" s="331"/>
      <c r="AH38" s="332"/>
      <c r="AI38" s="480" t="s">
        <v>59</v>
      </c>
      <c r="AJ38" s="477">
        <v>20.5</v>
      </c>
      <c r="AK38" s="444">
        <f t="shared" si="2"/>
        <v>107</v>
      </c>
      <c r="AL38" s="370" t="s">
        <v>33</v>
      </c>
      <c r="AM38" s="444">
        <f t="shared" si="3"/>
        <v>107</v>
      </c>
      <c r="AN38" s="370" t="s">
        <v>140</v>
      </c>
      <c r="AO38" s="553">
        <v>7</v>
      </c>
      <c r="AP38" s="432" t="s">
        <v>141</v>
      </c>
      <c r="AQ38" s="335"/>
      <c r="AR38" s="335"/>
      <c r="AS38" s="335"/>
      <c r="AT38" s="335"/>
      <c r="AU38" s="335"/>
      <c r="AV38" s="335"/>
      <c r="AW38" s="335"/>
      <c r="AX38" s="335"/>
      <c r="AY38" s="335"/>
      <c r="AZ38" s="335"/>
      <c r="BA38" s="335"/>
      <c r="BB38" s="335"/>
      <c r="BC38" s="335"/>
      <c r="BD38" s="335"/>
      <c r="BE38" s="335"/>
      <c r="BF38" s="335"/>
      <c r="BG38" s="335"/>
      <c r="BH38" s="335"/>
      <c r="BI38" s="335"/>
      <c r="BJ38" s="335"/>
      <c r="BK38" s="335"/>
      <c r="BL38" s="335"/>
      <c r="BM38" s="335"/>
      <c r="BN38" s="335"/>
      <c r="BO38" s="335"/>
      <c r="BP38" s="335"/>
      <c r="BQ38" s="335"/>
      <c r="BR38" s="335"/>
      <c r="BS38" s="335"/>
      <c r="BT38" s="335"/>
      <c r="BU38" s="335"/>
      <c r="BV38" s="335"/>
      <c r="BW38" s="335"/>
    </row>
    <row r="39" spans="1:75" s="336" customFormat="1" ht="27.75">
      <c r="A39" s="506"/>
      <c r="B39" s="448" t="s">
        <v>113</v>
      </c>
      <c r="C39" s="331"/>
      <c r="D39" s="332"/>
      <c r="E39" s="480" t="s">
        <v>34</v>
      </c>
      <c r="F39" s="332">
        <v>19</v>
      </c>
      <c r="G39" s="331">
        <v>0</v>
      </c>
      <c r="H39" s="332">
        <v>0</v>
      </c>
      <c r="I39" s="480"/>
      <c r="J39" s="571"/>
      <c r="K39" s="480" t="s">
        <v>166</v>
      </c>
      <c r="L39" s="332">
        <v>21.5</v>
      </c>
      <c r="M39" s="331"/>
      <c r="N39" s="332"/>
      <c r="O39" s="331"/>
      <c r="P39" s="332"/>
      <c r="Q39" s="480"/>
      <c r="R39" s="332"/>
      <c r="S39" s="480"/>
      <c r="T39" s="571"/>
      <c r="U39" s="480"/>
      <c r="V39" s="332"/>
      <c r="W39" s="480" t="s">
        <v>301</v>
      </c>
      <c r="X39" s="332">
        <v>5</v>
      </c>
      <c r="Y39" s="480"/>
      <c r="Z39" s="332"/>
      <c r="AA39" s="331">
        <v>8</v>
      </c>
      <c r="AB39" s="332">
        <v>20</v>
      </c>
      <c r="AC39" s="331"/>
      <c r="AD39" s="332"/>
      <c r="AE39" s="331"/>
      <c r="AF39" s="332"/>
      <c r="AG39" s="331"/>
      <c r="AH39" s="332"/>
      <c r="AI39" s="480" t="s">
        <v>37</v>
      </c>
      <c r="AJ39" s="477">
        <v>13.5</v>
      </c>
      <c r="AK39" s="444">
        <f t="shared" si="2"/>
        <v>79</v>
      </c>
      <c r="AL39" s="650" t="s">
        <v>35</v>
      </c>
      <c r="AM39" s="444">
        <f t="shared" si="3"/>
        <v>79</v>
      </c>
      <c r="AN39" s="370" t="s">
        <v>147</v>
      </c>
      <c r="AO39" s="553">
        <v>8</v>
      </c>
      <c r="AP39" s="432" t="s">
        <v>147</v>
      </c>
      <c r="AQ39" s="335"/>
      <c r="AR39" s="335"/>
      <c r="AS39" s="335"/>
      <c r="AT39" s="335"/>
      <c r="AU39" s="335"/>
      <c r="AV39" s="335"/>
      <c r="AW39" s="335"/>
      <c r="AX39" s="335"/>
      <c r="AY39" s="335"/>
      <c r="AZ39" s="335"/>
      <c r="BA39" s="335"/>
      <c r="BB39" s="335"/>
      <c r="BC39" s="335"/>
      <c r="BD39" s="335"/>
      <c r="BE39" s="335"/>
      <c r="BF39" s="335"/>
      <c r="BG39" s="335"/>
      <c r="BH39" s="335"/>
      <c r="BI39" s="335"/>
      <c r="BJ39" s="335"/>
      <c r="BK39" s="335"/>
      <c r="BL39" s="335"/>
      <c r="BM39" s="335"/>
      <c r="BN39" s="335"/>
      <c r="BO39" s="335"/>
      <c r="BP39" s="335"/>
      <c r="BQ39" s="335"/>
      <c r="BR39" s="335"/>
      <c r="BS39" s="335"/>
      <c r="BT39" s="335"/>
      <c r="BU39" s="335"/>
      <c r="BV39" s="335"/>
      <c r="BW39" s="335"/>
    </row>
    <row r="40" spans="1:75" s="336" customFormat="1" ht="27.75">
      <c r="A40" s="651"/>
      <c r="B40" s="619" t="s">
        <v>221</v>
      </c>
      <c r="C40" s="620"/>
      <c r="D40" s="532"/>
      <c r="E40" s="622"/>
      <c r="F40" s="532"/>
      <c r="G40" s="621">
        <v>0</v>
      </c>
      <c r="H40" s="532">
        <v>0</v>
      </c>
      <c r="I40" s="480"/>
      <c r="J40" s="571"/>
      <c r="K40" s="617" t="s">
        <v>292</v>
      </c>
      <c r="L40" s="332">
        <v>3.5</v>
      </c>
      <c r="M40" s="621"/>
      <c r="N40" s="532"/>
      <c r="O40" s="621"/>
      <c r="P40" s="532"/>
      <c r="Q40" s="480"/>
      <c r="R40" s="332"/>
      <c r="S40" s="480"/>
      <c r="T40" s="332"/>
      <c r="U40" s="480"/>
      <c r="V40" s="332"/>
      <c r="W40" s="480" t="s">
        <v>166</v>
      </c>
      <c r="X40" s="332">
        <v>21.5</v>
      </c>
      <c r="Y40" s="480"/>
      <c r="Z40" s="332"/>
      <c r="AA40" s="480" t="s">
        <v>38</v>
      </c>
      <c r="AB40" s="332">
        <v>22</v>
      </c>
      <c r="AC40" s="331"/>
      <c r="AD40" s="332"/>
      <c r="AE40" s="621"/>
      <c r="AF40" s="532"/>
      <c r="AG40" s="621"/>
      <c r="AH40" s="532"/>
      <c r="AI40" s="480"/>
      <c r="AJ40" s="477"/>
      <c r="AK40" s="444">
        <f t="shared" si="2"/>
        <v>47</v>
      </c>
      <c r="AL40" s="370" t="s">
        <v>34</v>
      </c>
      <c r="AM40" s="444">
        <f t="shared" si="3"/>
        <v>47</v>
      </c>
      <c r="AN40" s="360">
        <v>30</v>
      </c>
      <c r="AO40" s="553">
        <v>9</v>
      </c>
      <c r="AP40" s="432" t="s">
        <v>148</v>
      </c>
      <c r="AQ40" s="335"/>
      <c r="AR40" s="335"/>
      <c r="AS40" s="335"/>
      <c r="AT40" s="335"/>
      <c r="AU40" s="335"/>
      <c r="AV40" s="335"/>
      <c r="AW40" s="335"/>
      <c r="AX40" s="335"/>
      <c r="AY40" s="335"/>
      <c r="AZ40" s="335"/>
      <c r="BA40" s="335"/>
      <c r="BB40" s="335"/>
      <c r="BC40" s="335"/>
      <c r="BD40" s="335"/>
      <c r="BE40" s="335"/>
      <c r="BF40" s="335"/>
      <c r="BG40" s="335"/>
      <c r="BH40" s="335"/>
      <c r="BI40" s="335"/>
      <c r="BJ40" s="335"/>
      <c r="BK40" s="335"/>
      <c r="BL40" s="335"/>
      <c r="BM40" s="335"/>
      <c r="BN40" s="335"/>
      <c r="BO40" s="335"/>
      <c r="BP40" s="335"/>
      <c r="BQ40" s="335"/>
      <c r="BR40" s="335"/>
      <c r="BS40" s="335"/>
      <c r="BT40" s="335"/>
      <c r="BU40" s="335"/>
      <c r="BV40" s="335"/>
      <c r="BW40" s="335"/>
    </row>
    <row r="41" spans="1:75" s="336" customFormat="1" ht="27.75">
      <c r="A41" s="329"/>
      <c r="B41" s="615" t="s">
        <v>217</v>
      </c>
      <c r="C41" s="479"/>
      <c r="D41" s="332"/>
      <c r="E41" s="480"/>
      <c r="F41" s="332"/>
      <c r="G41" s="331">
        <v>0</v>
      </c>
      <c r="H41" s="332">
        <v>0</v>
      </c>
      <c r="I41" s="480"/>
      <c r="J41" s="571"/>
      <c r="K41" s="480"/>
      <c r="L41" s="332"/>
      <c r="M41" s="480"/>
      <c r="N41" s="332"/>
      <c r="O41" s="480"/>
      <c r="P41" s="332"/>
      <c r="Q41" s="480"/>
      <c r="R41" s="332"/>
      <c r="S41" s="480"/>
      <c r="T41" s="332"/>
      <c r="U41" s="480"/>
      <c r="V41" s="332"/>
      <c r="W41" s="480" t="s">
        <v>301</v>
      </c>
      <c r="X41" s="332">
        <v>5</v>
      </c>
      <c r="Y41" s="480" t="s">
        <v>33</v>
      </c>
      <c r="Z41" s="332">
        <v>24</v>
      </c>
      <c r="AA41" s="480"/>
      <c r="AB41" s="332"/>
      <c r="AC41" s="331"/>
      <c r="AD41" s="332"/>
      <c r="AE41" s="480"/>
      <c r="AF41" s="332"/>
      <c r="AG41" s="331"/>
      <c r="AH41" s="332"/>
      <c r="AI41" s="480" t="s">
        <v>302</v>
      </c>
      <c r="AJ41" s="332">
        <v>6.5</v>
      </c>
      <c r="AK41" s="444">
        <f t="shared" si="2"/>
        <v>35.5</v>
      </c>
      <c r="AL41" s="650" t="s">
        <v>44</v>
      </c>
      <c r="AM41" s="444">
        <f t="shared" si="3"/>
        <v>35.5</v>
      </c>
      <c r="AN41" s="370" t="s">
        <v>152</v>
      </c>
      <c r="AO41" s="553">
        <v>10</v>
      </c>
      <c r="AP41" s="432" t="s">
        <v>149</v>
      </c>
      <c r="AQ41" s="335"/>
      <c r="AR41" s="335"/>
      <c r="AS41" s="335"/>
      <c r="AT41" s="335"/>
      <c r="AU41" s="335"/>
      <c r="AV41" s="335"/>
      <c r="AW41" s="335"/>
      <c r="AX41" s="335"/>
      <c r="AY41" s="335"/>
      <c r="AZ41" s="335"/>
      <c r="BA41" s="335"/>
      <c r="BB41" s="335"/>
      <c r="BC41" s="335"/>
      <c r="BD41" s="335"/>
      <c r="BE41" s="335"/>
      <c r="BF41" s="335"/>
      <c r="BG41" s="335"/>
      <c r="BH41" s="335"/>
      <c r="BI41" s="335"/>
      <c r="BJ41" s="335"/>
      <c r="BK41" s="335"/>
      <c r="BL41" s="335"/>
      <c r="BM41" s="335"/>
      <c r="BN41" s="335"/>
      <c r="BO41" s="335"/>
      <c r="BP41" s="335"/>
      <c r="BQ41" s="335"/>
      <c r="BR41" s="335"/>
      <c r="BS41" s="335"/>
      <c r="BT41" s="335"/>
      <c r="BU41" s="335"/>
      <c r="BV41" s="335"/>
      <c r="BW41" s="335"/>
    </row>
    <row r="42" spans="1:75" s="336" customFormat="1" ht="27.75">
      <c r="A42" s="329"/>
      <c r="B42" s="615" t="s">
        <v>133</v>
      </c>
      <c r="C42" s="479"/>
      <c r="D42" s="332"/>
      <c r="E42" s="480" t="s">
        <v>136</v>
      </c>
      <c r="F42" s="332">
        <v>9</v>
      </c>
      <c r="G42" s="480">
        <v>0</v>
      </c>
      <c r="H42" s="332">
        <v>0</v>
      </c>
      <c r="I42" s="480"/>
      <c r="J42" s="332"/>
      <c r="K42" s="480"/>
      <c r="L42" s="332"/>
      <c r="M42" s="480"/>
      <c r="N42" s="332"/>
      <c r="O42" s="480"/>
      <c r="P42" s="332"/>
      <c r="Q42" s="480"/>
      <c r="R42" s="332"/>
      <c r="S42" s="480"/>
      <c r="T42" s="332"/>
      <c r="U42" s="621"/>
      <c r="V42" s="532"/>
      <c r="W42" s="480"/>
      <c r="X42" s="332"/>
      <c r="Y42" s="621"/>
      <c r="Z42" s="332"/>
      <c r="AA42" s="480"/>
      <c r="AB42" s="332"/>
      <c r="AC42" s="331"/>
      <c r="AD42" s="332"/>
      <c r="AE42" s="480"/>
      <c r="AF42" s="332"/>
      <c r="AG42" s="480"/>
      <c r="AH42" s="332"/>
      <c r="AI42" s="480" t="s">
        <v>38</v>
      </c>
      <c r="AJ42" s="477">
        <v>22</v>
      </c>
      <c r="AK42" s="444">
        <f t="shared" si="2"/>
        <v>31</v>
      </c>
      <c r="AL42" s="370" t="s">
        <v>32</v>
      </c>
      <c r="AM42" s="444">
        <f t="shared" si="3"/>
        <v>31</v>
      </c>
      <c r="AN42" s="370" t="s">
        <v>154</v>
      </c>
      <c r="AO42" s="553">
        <v>11</v>
      </c>
      <c r="AP42" s="432" t="s">
        <v>150</v>
      </c>
      <c r="AQ42" s="335"/>
      <c r="AR42" s="335"/>
      <c r="AS42" s="335"/>
      <c r="AT42" s="335"/>
      <c r="AU42" s="335"/>
      <c r="AV42" s="335"/>
      <c r="AW42" s="335"/>
      <c r="AX42" s="335"/>
      <c r="AY42" s="335"/>
      <c r="AZ42" s="335"/>
      <c r="BA42" s="335"/>
      <c r="BB42" s="335"/>
      <c r="BC42" s="335"/>
      <c r="BD42" s="335"/>
      <c r="BE42" s="335"/>
      <c r="BF42" s="335"/>
      <c r="BG42" s="335"/>
      <c r="BH42" s="335"/>
      <c r="BI42" s="335"/>
      <c r="BJ42" s="335"/>
      <c r="BK42" s="335"/>
      <c r="BL42" s="335"/>
      <c r="BM42" s="335"/>
      <c r="BN42" s="335"/>
      <c r="BO42" s="335"/>
      <c r="BP42" s="335"/>
      <c r="BQ42" s="335"/>
      <c r="BR42" s="335"/>
      <c r="BS42" s="335"/>
      <c r="BT42" s="335"/>
      <c r="BU42" s="335"/>
      <c r="BV42" s="335"/>
      <c r="BW42" s="335"/>
    </row>
    <row r="43" spans="1:75" s="336" customFormat="1" ht="27.75">
      <c r="A43" s="606"/>
      <c r="B43" s="615" t="s">
        <v>99</v>
      </c>
      <c r="C43" s="616" t="s">
        <v>280</v>
      </c>
      <c r="D43" s="492">
        <v>8.5</v>
      </c>
      <c r="E43" s="480"/>
      <c r="F43" s="332"/>
      <c r="G43" s="331">
        <v>0</v>
      </c>
      <c r="H43" s="332">
        <v>0</v>
      </c>
      <c r="I43" s="480"/>
      <c r="J43" s="571"/>
      <c r="K43" s="617" t="s">
        <v>291</v>
      </c>
      <c r="L43" s="332">
        <v>14.5</v>
      </c>
      <c r="M43" s="480"/>
      <c r="N43" s="332"/>
      <c r="O43" s="480"/>
      <c r="P43" s="332"/>
      <c r="Q43" s="480"/>
      <c r="R43" s="332"/>
      <c r="S43" s="480"/>
      <c r="T43" s="332"/>
      <c r="U43" s="480"/>
      <c r="V43" s="332"/>
      <c r="W43" s="480"/>
      <c r="X43" s="332"/>
      <c r="Y43" s="480"/>
      <c r="Z43" s="332"/>
      <c r="AA43" s="331"/>
      <c r="AB43" s="332"/>
      <c r="AC43" s="331"/>
      <c r="AD43" s="332"/>
      <c r="AE43" s="331"/>
      <c r="AF43" s="332"/>
      <c r="AG43" s="331"/>
      <c r="AH43" s="332"/>
      <c r="AI43" s="480"/>
      <c r="AJ43" s="332"/>
      <c r="AK43" s="444">
        <f t="shared" si="2"/>
        <v>23</v>
      </c>
      <c r="AL43" s="650" t="s">
        <v>43</v>
      </c>
      <c r="AM43" s="444">
        <f t="shared" si="3"/>
        <v>23</v>
      </c>
      <c r="AN43" s="370" t="s">
        <v>156</v>
      </c>
      <c r="AO43" s="553">
        <v>12</v>
      </c>
      <c r="AP43" s="432" t="s">
        <v>151</v>
      </c>
      <c r="AQ43" s="335"/>
      <c r="AR43" s="335"/>
      <c r="AS43" s="335"/>
      <c r="AT43" s="335"/>
      <c r="AU43" s="335"/>
      <c r="AV43" s="335"/>
      <c r="AW43" s="335"/>
      <c r="AX43" s="335"/>
      <c r="AY43" s="335"/>
      <c r="AZ43" s="335"/>
      <c r="BA43" s="335"/>
      <c r="BB43" s="335"/>
      <c r="BC43" s="335"/>
      <c r="BD43" s="335"/>
      <c r="BE43" s="335"/>
      <c r="BF43" s="335"/>
      <c r="BG43" s="335"/>
      <c r="BH43" s="335"/>
      <c r="BI43" s="335"/>
      <c r="BJ43" s="335"/>
      <c r="BK43" s="335"/>
      <c r="BL43" s="335"/>
      <c r="BM43" s="335"/>
      <c r="BN43" s="335"/>
      <c r="BO43" s="335"/>
      <c r="BP43" s="335"/>
      <c r="BQ43" s="335"/>
      <c r="BR43" s="335"/>
      <c r="BS43" s="335"/>
      <c r="BT43" s="335"/>
      <c r="BU43" s="335"/>
      <c r="BV43" s="335"/>
      <c r="BW43" s="335"/>
    </row>
    <row r="44" spans="1:75" s="336" customFormat="1" ht="27.75">
      <c r="A44" s="506"/>
      <c r="B44" s="615" t="s">
        <v>219</v>
      </c>
      <c r="C44" s="333"/>
      <c r="D44" s="334"/>
      <c r="E44" s="480"/>
      <c r="F44" s="332"/>
      <c r="G44" s="480">
        <v>0</v>
      </c>
      <c r="H44" s="332">
        <v>0</v>
      </c>
      <c r="I44" s="480"/>
      <c r="J44" s="571"/>
      <c r="K44" s="480" t="s">
        <v>291</v>
      </c>
      <c r="L44" s="332">
        <v>14.5</v>
      </c>
      <c r="M44" s="480"/>
      <c r="N44" s="332"/>
      <c r="O44" s="480"/>
      <c r="P44" s="332"/>
      <c r="Q44" s="480"/>
      <c r="R44" s="332"/>
      <c r="S44" s="480"/>
      <c r="T44" s="332"/>
      <c r="U44" s="480"/>
      <c r="V44" s="332"/>
      <c r="W44" s="480"/>
      <c r="X44" s="332"/>
      <c r="Y44" s="480"/>
      <c r="Z44" s="332"/>
      <c r="AA44" s="480"/>
      <c r="AB44" s="332"/>
      <c r="AC44" s="331"/>
      <c r="AD44" s="332"/>
      <c r="AE44" s="480"/>
      <c r="AF44" s="332"/>
      <c r="AG44" s="480"/>
      <c r="AH44" s="332"/>
      <c r="AI44" s="480" t="s">
        <v>303</v>
      </c>
      <c r="AJ44" s="477">
        <v>3</v>
      </c>
      <c r="AK44" s="444">
        <f t="shared" si="2"/>
        <v>17.5</v>
      </c>
      <c r="AL44" s="370" t="s">
        <v>42</v>
      </c>
      <c r="AM44" s="444">
        <f t="shared" si="3"/>
        <v>17.5</v>
      </c>
      <c r="AN44" s="370" t="s">
        <v>173</v>
      </c>
      <c r="AO44" s="553">
        <v>13</v>
      </c>
      <c r="AP44" s="432" t="s">
        <v>159</v>
      </c>
      <c r="AQ44" s="335"/>
      <c r="AR44" s="335"/>
      <c r="AS44" s="335"/>
      <c r="AT44" s="335"/>
      <c r="AU44" s="335"/>
      <c r="AV44" s="335"/>
      <c r="AW44" s="335"/>
      <c r="AX44" s="335"/>
      <c r="AY44" s="335"/>
      <c r="AZ44" s="335"/>
      <c r="BA44" s="335"/>
      <c r="BB44" s="335"/>
      <c r="BC44" s="335"/>
      <c r="BD44" s="335"/>
      <c r="BE44" s="335"/>
      <c r="BF44" s="335"/>
      <c r="BG44" s="335"/>
      <c r="BH44" s="335"/>
      <c r="BI44" s="335"/>
      <c r="BJ44" s="335"/>
      <c r="BK44" s="335"/>
      <c r="BL44" s="335"/>
      <c r="BM44" s="335"/>
      <c r="BN44" s="335"/>
      <c r="BO44" s="335"/>
      <c r="BP44" s="335"/>
      <c r="BQ44" s="335"/>
      <c r="BR44" s="335"/>
      <c r="BS44" s="335"/>
      <c r="BT44" s="335"/>
      <c r="BU44" s="335"/>
      <c r="BV44" s="335"/>
      <c r="BW44" s="335"/>
    </row>
    <row r="45" spans="1:75" s="336" customFormat="1" ht="27.75">
      <c r="A45" s="506"/>
      <c r="B45" s="615" t="s">
        <v>273</v>
      </c>
      <c r="C45" s="479"/>
      <c r="D45" s="332"/>
      <c r="E45" s="480"/>
      <c r="F45" s="332"/>
      <c r="G45" s="331">
        <v>0</v>
      </c>
      <c r="H45" s="332">
        <v>0</v>
      </c>
      <c r="I45" s="480"/>
      <c r="J45" s="571"/>
      <c r="K45" s="480"/>
      <c r="L45" s="332"/>
      <c r="M45" s="331"/>
      <c r="N45" s="332"/>
      <c r="O45" s="331"/>
      <c r="P45" s="332"/>
      <c r="Q45" s="480"/>
      <c r="R45" s="332"/>
      <c r="S45" s="480"/>
      <c r="T45" s="332"/>
      <c r="U45" s="480"/>
      <c r="V45" s="332"/>
      <c r="W45" s="480"/>
      <c r="X45" s="332"/>
      <c r="Y45" s="480"/>
      <c r="Z45" s="332"/>
      <c r="AA45" s="331"/>
      <c r="AB45" s="332"/>
      <c r="AC45" s="331">
        <v>14</v>
      </c>
      <c r="AD45" s="332">
        <v>14</v>
      </c>
      <c r="AE45" s="331"/>
      <c r="AF45" s="332"/>
      <c r="AG45" s="331"/>
      <c r="AH45" s="332"/>
      <c r="AI45" s="480" t="s">
        <v>303</v>
      </c>
      <c r="AJ45" s="477">
        <v>3</v>
      </c>
      <c r="AK45" s="444">
        <f t="shared" si="2"/>
        <v>17</v>
      </c>
      <c r="AL45" s="650" t="s">
        <v>47</v>
      </c>
      <c r="AM45" s="444">
        <f t="shared" si="3"/>
        <v>17</v>
      </c>
      <c r="AN45" s="370" t="s">
        <v>174</v>
      </c>
      <c r="AO45" s="553">
        <v>14</v>
      </c>
      <c r="AP45" s="432" t="s">
        <v>152</v>
      </c>
      <c r="AQ45" s="335"/>
      <c r="AR45" s="335"/>
      <c r="AS45" s="335"/>
      <c r="AT45" s="335"/>
      <c r="AU45" s="335"/>
      <c r="AV45" s="335"/>
      <c r="AW45" s="335"/>
      <c r="AX45" s="335"/>
      <c r="AY45" s="335"/>
      <c r="AZ45" s="335"/>
      <c r="BA45" s="335"/>
      <c r="BB45" s="335"/>
      <c r="BC45" s="335"/>
      <c r="BD45" s="335"/>
      <c r="BE45" s="335"/>
      <c r="BF45" s="335"/>
      <c r="BG45" s="335"/>
      <c r="BH45" s="335"/>
      <c r="BI45" s="335"/>
      <c r="BJ45" s="335"/>
      <c r="BK45" s="335"/>
      <c r="BL45" s="335"/>
      <c r="BM45" s="335"/>
      <c r="BN45" s="335"/>
      <c r="BO45" s="335"/>
      <c r="BP45" s="335"/>
      <c r="BQ45" s="335"/>
      <c r="BR45" s="335"/>
      <c r="BS45" s="335"/>
      <c r="BT45" s="335"/>
      <c r="BU45" s="335"/>
      <c r="BV45" s="335"/>
      <c r="BW45" s="335"/>
    </row>
    <row r="46" spans="1:75" s="336" customFormat="1" ht="27.75">
      <c r="A46" s="506"/>
      <c r="B46" s="615" t="s">
        <v>165</v>
      </c>
      <c r="C46" s="479"/>
      <c r="D46" s="332"/>
      <c r="E46" s="480"/>
      <c r="F46" s="332"/>
      <c r="G46" s="480">
        <v>0</v>
      </c>
      <c r="H46" s="332">
        <v>0</v>
      </c>
      <c r="I46" s="480"/>
      <c r="J46" s="332"/>
      <c r="K46" s="480"/>
      <c r="L46" s="332"/>
      <c r="M46" s="480"/>
      <c r="N46" s="332"/>
      <c r="O46" s="480"/>
      <c r="P46" s="332"/>
      <c r="Q46" s="480"/>
      <c r="R46" s="332"/>
      <c r="S46" s="480"/>
      <c r="T46" s="332"/>
      <c r="U46" s="480"/>
      <c r="V46" s="332"/>
      <c r="W46" s="480"/>
      <c r="X46" s="332"/>
      <c r="Y46" s="331"/>
      <c r="Z46" s="332"/>
      <c r="AA46" s="480"/>
      <c r="AB46" s="332"/>
      <c r="AC46" s="331"/>
      <c r="AD46" s="332"/>
      <c r="AE46" s="480"/>
      <c r="AF46" s="332"/>
      <c r="AG46" s="480"/>
      <c r="AH46" s="332"/>
      <c r="AI46" s="480" t="s">
        <v>37</v>
      </c>
      <c r="AJ46" s="477">
        <v>16.5</v>
      </c>
      <c r="AK46" s="444">
        <f t="shared" si="2"/>
        <v>16.5</v>
      </c>
      <c r="AL46" s="370" t="s">
        <v>49</v>
      </c>
      <c r="AM46" s="444">
        <f t="shared" si="3"/>
        <v>16.5</v>
      </c>
      <c r="AN46" s="370" t="s">
        <v>175</v>
      </c>
      <c r="AO46" s="553">
        <v>15</v>
      </c>
      <c r="AP46" s="432" t="s">
        <v>153</v>
      </c>
      <c r="AQ46" s="335"/>
      <c r="AR46" s="335"/>
      <c r="AS46" s="335"/>
      <c r="AT46" s="335"/>
      <c r="AU46" s="335"/>
      <c r="AV46" s="335"/>
      <c r="AW46" s="335"/>
      <c r="AX46" s="335"/>
      <c r="AY46" s="335"/>
      <c r="AZ46" s="335"/>
      <c r="BA46" s="335"/>
      <c r="BB46" s="335"/>
      <c r="BC46" s="335"/>
      <c r="BD46" s="335"/>
      <c r="BE46" s="335"/>
      <c r="BF46" s="335"/>
      <c r="BG46" s="335"/>
      <c r="BH46" s="335"/>
      <c r="BI46" s="335"/>
      <c r="BJ46" s="335"/>
      <c r="BK46" s="335"/>
      <c r="BL46" s="335"/>
      <c r="BM46" s="335"/>
      <c r="BN46" s="335"/>
      <c r="BO46" s="335"/>
      <c r="BP46" s="335"/>
      <c r="BQ46" s="335"/>
      <c r="BR46" s="335"/>
      <c r="BS46" s="335"/>
      <c r="BT46" s="335"/>
      <c r="BU46" s="335"/>
      <c r="BV46" s="335"/>
      <c r="BW46" s="335"/>
    </row>
    <row r="47" spans="1:75" s="336" customFormat="1" ht="27.75">
      <c r="A47" s="329"/>
      <c r="B47" s="619" t="s">
        <v>119</v>
      </c>
      <c r="C47" s="479"/>
      <c r="D47" s="332"/>
      <c r="E47" s="480"/>
      <c r="F47" s="332"/>
      <c r="G47" s="480">
        <v>0</v>
      </c>
      <c r="H47" s="332">
        <v>0</v>
      </c>
      <c r="I47" s="480"/>
      <c r="J47" s="332"/>
      <c r="K47" s="480"/>
      <c r="L47" s="332"/>
      <c r="M47" s="480"/>
      <c r="N47" s="332"/>
      <c r="O47" s="480"/>
      <c r="P47" s="332"/>
      <c r="Q47" s="480"/>
      <c r="R47" s="332"/>
      <c r="S47" s="621"/>
      <c r="T47" s="532"/>
      <c r="U47" s="622"/>
      <c r="V47" s="532"/>
      <c r="W47" s="621"/>
      <c r="X47" s="532"/>
      <c r="Y47" s="621"/>
      <c r="Z47" s="532"/>
      <c r="AA47" s="621"/>
      <c r="AB47" s="532"/>
      <c r="AC47" s="331">
        <v>13</v>
      </c>
      <c r="AD47" s="332">
        <v>15</v>
      </c>
      <c r="AE47" s="480"/>
      <c r="AF47" s="332"/>
      <c r="AG47" s="480"/>
      <c r="AH47" s="332"/>
      <c r="AI47" s="480"/>
      <c r="AJ47" s="332"/>
      <c r="AK47" s="444">
        <f t="shared" si="2"/>
        <v>15</v>
      </c>
      <c r="AL47" s="650" t="s">
        <v>48</v>
      </c>
      <c r="AM47" s="444">
        <f t="shared" si="3"/>
        <v>15</v>
      </c>
      <c r="AN47" s="370" t="s">
        <v>176</v>
      </c>
      <c r="AO47" s="553">
        <v>16</v>
      </c>
      <c r="AP47" s="432" t="s">
        <v>154</v>
      </c>
      <c r="AQ47" s="335"/>
      <c r="AR47" s="335"/>
      <c r="AS47" s="335"/>
      <c r="AT47" s="335"/>
      <c r="AU47" s="335"/>
      <c r="AV47" s="335"/>
      <c r="AW47" s="335"/>
      <c r="AX47" s="335"/>
      <c r="AY47" s="335"/>
      <c r="AZ47" s="335"/>
      <c r="BA47" s="335"/>
      <c r="BB47" s="335"/>
      <c r="BC47" s="335"/>
      <c r="BD47" s="335"/>
      <c r="BE47" s="335"/>
      <c r="BF47" s="335"/>
      <c r="BG47" s="335"/>
      <c r="BH47" s="335"/>
      <c r="BI47" s="335"/>
      <c r="BJ47" s="335"/>
      <c r="BK47" s="335"/>
      <c r="BL47" s="335"/>
      <c r="BM47" s="335"/>
      <c r="BN47" s="335"/>
      <c r="BO47" s="335"/>
      <c r="BP47" s="335"/>
      <c r="BQ47" s="335"/>
      <c r="BR47" s="335"/>
      <c r="BS47" s="335"/>
      <c r="BT47" s="335"/>
      <c r="BU47" s="335"/>
      <c r="BV47" s="335"/>
      <c r="BW47" s="335"/>
    </row>
    <row r="48" spans="1:75" s="336" customFormat="1" ht="27.75">
      <c r="A48" s="506"/>
      <c r="B48" s="615" t="s">
        <v>130</v>
      </c>
      <c r="C48" s="479"/>
      <c r="D48" s="332"/>
      <c r="E48" s="480" t="s">
        <v>104</v>
      </c>
      <c r="F48" s="332">
        <v>8</v>
      </c>
      <c r="G48" s="480">
        <v>0</v>
      </c>
      <c r="H48" s="332">
        <v>0</v>
      </c>
      <c r="I48" s="480"/>
      <c r="J48" s="332"/>
      <c r="K48" s="480" t="s">
        <v>292</v>
      </c>
      <c r="L48" s="332">
        <v>3.5</v>
      </c>
      <c r="M48" s="480"/>
      <c r="N48" s="332"/>
      <c r="O48" s="480"/>
      <c r="P48" s="332"/>
      <c r="Q48" s="480"/>
      <c r="R48" s="332"/>
      <c r="S48" s="480"/>
      <c r="T48" s="332"/>
      <c r="U48" s="480"/>
      <c r="V48" s="332"/>
      <c r="W48" s="480"/>
      <c r="X48" s="332"/>
      <c r="Y48" s="331"/>
      <c r="Z48" s="332"/>
      <c r="AA48" s="480"/>
      <c r="AB48" s="332"/>
      <c r="AC48" s="331"/>
      <c r="AD48" s="332"/>
      <c r="AE48" s="480"/>
      <c r="AF48" s="332"/>
      <c r="AG48" s="480"/>
      <c r="AH48" s="332"/>
      <c r="AI48" s="480"/>
      <c r="AJ48" s="477"/>
      <c r="AK48" s="444">
        <f t="shared" si="2"/>
        <v>11.5</v>
      </c>
      <c r="AL48" s="370" t="s">
        <v>131</v>
      </c>
      <c r="AM48" s="444">
        <f t="shared" si="3"/>
        <v>11.5</v>
      </c>
      <c r="AN48" s="370" t="s">
        <v>177</v>
      </c>
      <c r="AO48" s="553">
        <v>17</v>
      </c>
      <c r="AP48" s="432" t="s">
        <v>155</v>
      </c>
      <c r="AQ48" s="335"/>
      <c r="AR48" s="335"/>
      <c r="AS48" s="335"/>
      <c r="AT48" s="335"/>
      <c r="AU48" s="335"/>
      <c r="AV48" s="335"/>
      <c r="AW48" s="335"/>
      <c r="AX48" s="335"/>
      <c r="AY48" s="335"/>
      <c r="AZ48" s="335"/>
      <c r="BA48" s="335"/>
      <c r="BB48" s="335"/>
      <c r="BC48" s="335"/>
      <c r="BD48" s="335"/>
      <c r="BE48" s="335"/>
      <c r="BF48" s="335"/>
      <c r="BG48" s="335"/>
      <c r="BH48" s="335"/>
      <c r="BI48" s="335"/>
      <c r="BJ48" s="335"/>
      <c r="BK48" s="335"/>
      <c r="BL48" s="335"/>
      <c r="BM48" s="335"/>
      <c r="BN48" s="335"/>
      <c r="BO48" s="335"/>
      <c r="BP48" s="335"/>
      <c r="BQ48" s="335"/>
      <c r="BR48" s="335"/>
      <c r="BS48" s="335"/>
      <c r="BT48" s="335"/>
      <c r="BU48" s="335"/>
      <c r="BV48" s="335"/>
      <c r="BW48" s="335"/>
    </row>
    <row r="49" spans="1:42" s="336" customFormat="1" ht="28.5" thickBot="1">
      <c r="A49" s="652"/>
      <c r="B49" s="615" t="s">
        <v>250</v>
      </c>
      <c r="C49" s="616"/>
      <c r="D49" s="332"/>
      <c r="E49" s="480"/>
      <c r="F49" s="332"/>
      <c r="G49" s="331">
        <v>0</v>
      </c>
      <c r="H49" s="332">
        <v>0</v>
      </c>
      <c r="I49" s="480"/>
      <c r="J49" s="332"/>
      <c r="K49" s="617"/>
      <c r="L49" s="332"/>
      <c r="M49" s="331"/>
      <c r="N49" s="332"/>
      <c r="O49" s="480"/>
      <c r="P49" s="571"/>
      <c r="Q49" s="331"/>
      <c r="R49" s="332"/>
      <c r="S49" s="480"/>
      <c r="T49" s="332"/>
      <c r="U49" s="480"/>
      <c r="V49" s="332"/>
      <c r="W49" s="480"/>
      <c r="X49" s="332"/>
      <c r="Y49" s="331"/>
      <c r="Z49" s="332"/>
      <c r="AA49" s="331"/>
      <c r="AB49" s="332"/>
      <c r="AC49" s="331"/>
      <c r="AD49" s="332"/>
      <c r="AE49" s="331"/>
      <c r="AF49" s="332"/>
      <c r="AG49" s="331"/>
      <c r="AH49" s="332"/>
      <c r="AI49" s="480" t="s">
        <v>298</v>
      </c>
      <c r="AJ49" s="332">
        <v>9.5</v>
      </c>
      <c r="AK49" s="444">
        <f t="shared" si="2"/>
        <v>9.5</v>
      </c>
      <c r="AL49" s="650" t="s">
        <v>132</v>
      </c>
      <c r="AM49" s="444">
        <f t="shared" si="3"/>
        <v>9.5</v>
      </c>
      <c r="AN49" s="370" t="s">
        <v>186</v>
      </c>
      <c r="AO49" s="553">
        <v>18</v>
      </c>
      <c r="AP49" s="432" t="s">
        <v>156</v>
      </c>
    </row>
    <row r="50" spans="1:75" s="336" customFormat="1" ht="27.75" hidden="1">
      <c r="A50" s="606"/>
      <c r="B50" s="619" t="s">
        <v>249</v>
      </c>
      <c r="C50" s="479"/>
      <c r="D50" s="332"/>
      <c r="E50" s="621"/>
      <c r="F50" s="532"/>
      <c r="G50" s="621"/>
      <c r="H50" s="532"/>
      <c r="I50" s="480"/>
      <c r="J50" s="571"/>
      <c r="K50" s="622"/>
      <c r="L50" s="532"/>
      <c r="M50" s="621"/>
      <c r="N50" s="532"/>
      <c r="O50" s="621"/>
      <c r="P50" s="532"/>
      <c r="Q50" s="480"/>
      <c r="R50" s="332"/>
      <c r="S50" s="480"/>
      <c r="T50" s="332"/>
      <c r="U50" s="480"/>
      <c r="V50" s="332"/>
      <c r="W50" s="480"/>
      <c r="X50" s="332"/>
      <c r="Y50" s="480"/>
      <c r="Z50" s="332"/>
      <c r="AA50" s="621"/>
      <c r="AB50" s="532"/>
      <c r="AC50" s="331"/>
      <c r="AD50" s="332"/>
      <c r="AE50" s="621"/>
      <c r="AF50" s="532"/>
      <c r="AG50" s="621"/>
      <c r="AH50" s="532"/>
      <c r="AI50" s="621"/>
      <c r="AJ50" s="624"/>
      <c r="AK50" s="444">
        <f t="shared" si="2"/>
        <v>0</v>
      </c>
      <c r="AL50" s="370"/>
      <c r="AM50" s="444">
        <f t="shared" si="3"/>
        <v>0</v>
      </c>
      <c r="AN50" s="532"/>
      <c r="AO50" s="553">
        <v>17</v>
      </c>
      <c r="AP50" s="432" t="s">
        <v>155</v>
      </c>
      <c r="AQ50" s="335"/>
      <c r="AR50" s="335"/>
      <c r="AS50" s="335"/>
      <c r="AT50" s="335"/>
      <c r="AU50" s="335"/>
      <c r="AV50" s="335"/>
      <c r="AW50" s="335"/>
      <c r="AX50" s="335"/>
      <c r="AY50" s="335"/>
      <c r="AZ50" s="335"/>
      <c r="BA50" s="335"/>
      <c r="BB50" s="335"/>
      <c r="BC50" s="335"/>
      <c r="BD50" s="335"/>
      <c r="BE50" s="335"/>
      <c r="BF50" s="335"/>
      <c r="BG50" s="335"/>
      <c r="BH50" s="335"/>
      <c r="BI50" s="335"/>
      <c r="BJ50" s="335"/>
      <c r="BK50" s="335"/>
      <c r="BL50" s="335"/>
      <c r="BM50" s="335"/>
      <c r="BN50" s="335"/>
      <c r="BO50" s="335"/>
      <c r="BP50" s="335"/>
      <c r="BQ50" s="335"/>
      <c r="BR50" s="335"/>
      <c r="BS50" s="335"/>
      <c r="BT50" s="335"/>
      <c r="BU50" s="335"/>
      <c r="BV50" s="335"/>
      <c r="BW50" s="335"/>
    </row>
    <row r="51" spans="1:75" s="336" customFormat="1" ht="27.75" hidden="1">
      <c r="A51" s="329"/>
      <c r="B51" s="619" t="s">
        <v>109</v>
      </c>
      <c r="C51" s="620"/>
      <c r="D51" s="532"/>
      <c r="E51" s="622"/>
      <c r="F51" s="532"/>
      <c r="G51" s="621"/>
      <c r="H51" s="532"/>
      <c r="I51" s="480"/>
      <c r="J51" s="571"/>
      <c r="K51" s="622"/>
      <c r="L51" s="532"/>
      <c r="M51" s="621"/>
      <c r="N51" s="532"/>
      <c r="O51" s="621"/>
      <c r="P51" s="532"/>
      <c r="Q51" s="480"/>
      <c r="R51" s="332"/>
      <c r="S51" s="480"/>
      <c r="T51" s="332"/>
      <c r="U51" s="480"/>
      <c r="V51" s="332"/>
      <c r="W51" s="480"/>
      <c r="X51" s="332"/>
      <c r="Y51" s="480"/>
      <c r="Z51" s="332"/>
      <c r="AA51" s="621"/>
      <c r="AB51" s="532"/>
      <c r="AC51" s="331"/>
      <c r="AD51" s="332"/>
      <c r="AE51" s="621"/>
      <c r="AF51" s="532"/>
      <c r="AG51" s="621"/>
      <c r="AH51" s="532"/>
      <c r="AI51" s="621"/>
      <c r="AJ51" s="532"/>
      <c r="AK51" s="444">
        <f t="shared" si="2"/>
        <v>0</v>
      </c>
      <c r="AL51" s="370"/>
      <c r="AM51" s="444">
        <f t="shared" si="3"/>
        <v>0</v>
      </c>
      <c r="AN51" s="532"/>
      <c r="AO51" s="553">
        <v>18</v>
      </c>
      <c r="AP51" s="432" t="s">
        <v>156</v>
      </c>
      <c r="AQ51" s="335"/>
      <c r="AR51" s="335"/>
      <c r="AS51" s="335"/>
      <c r="AT51" s="335"/>
      <c r="AU51" s="335"/>
      <c r="AV51" s="335"/>
      <c r="AW51" s="335"/>
      <c r="AX51" s="335"/>
      <c r="AY51" s="335"/>
      <c r="AZ51" s="335"/>
      <c r="BA51" s="335"/>
      <c r="BB51" s="335"/>
      <c r="BC51" s="335"/>
      <c r="BD51" s="335"/>
      <c r="BE51" s="335"/>
      <c r="BF51" s="335"/>
      <c r="BG51" s="335"/>
      <c r="BH51" s="335"/>
      <c r="BI51" s="335"/>
      <c r="BJ51" s="335"/>
      <c r="BK51" s="335"/>
      <c r="BL51" s="335"/>
      <c r="BM51" s="335"/>
      <c r="BN51" s="335"/>
      <c r="BO51" s="335"/>
      <c r="BP51" s="335"/>
      <c r="BQ51" s="335"/>
      <c r="BR51" s="335"/>
      <c r="BS51" s="335"/>
      <c r="BT51" s="335"/>
      <c r="BU51" s="335"/>
      <c r="BV51" s="335"/>
      <c r="BW51" s="335"/>
    </row>
    <row r="52" spans="1:75" s="336" customFormat="1" ht="27.75" hidden="1">
      <c r="A52" s="329"/>
      <c r="B52" s="619" t="s">
        <v>251</v>
      </c>
      <c r="C52" s="479"/>
      <c r="D52" s="332"/>
      <c r="E52" s="480"/>
      <c r="F52" s="332"/>
      <c r="G52" s="480">
        <v>0</v>
      </c>
      <c r="H52" s="332">
        <v>0</v>
      </c>
      <c r="I52" s="480"/>
      <c r="J52" s="332"/>
      <c r="K52" s="480"/>
      <c r="L52" s="332"/>
      <c r="M52" s="480"/>
      <c r="N52" s="332"/>
      <c r="O52" s="480"/>
      <c r="P52" s="332"/>
      <c r="Q52" s="480"/>
      <c r="R52" s="332"/>
      <c r="S52" s="621"/>
      <c r="T52" s="532"/>
      <c r="U52" s="622"/>
      <c r="V52" s="532"/>
      <c r="W52" s="621"/>
      <c r="X52" s="532"/>
      <c r="Y52" s="621"/>
      <c r="Z52" s="532"/>
      <c r="AA52" s="621"/>
      <c r="AB52" s="532"/>
      <c r="AC52" s="331"/>
      <c r="AD52" s="332"/>
      <c r="AE52" s="480"/>
      <c r="AF52" s="332"/>
      <c r="AG52" s="480"/>
      <c r="AH52" s="332"/>
      <c r="AI52" s="480"/>
      <c r="AJ52" s="332"/>
      <c r="AK52" s="444">
        <f t="shared" si="2"/>
        <v>0</v>
      </c>
      <c r="AL52" s="370"/>
      <c r="AM52" s="444">
        <f t="shared" si="3"/>
        <v>0</v>
      </c>
      <c r="AN52" s="370"/>
      <c r="AO52" s="553">
        <v>19</v>
      </c>
      <c r="AP52" s="432" t="s">
        <v>172</v>
      </c>
      <c r="AQ52" s="335"/>
      <c r="AR52" s="335"/>
      <c r="AS52" s="335"/>
      <c r="AT52" s="335"/>
      <c r="AU52" s="335"/>
      <c r="AV52" s="335"/>
      <c r="AW52" s="335"/>
      <c r="AX52" s="335"/>
      <c r="AY52" s="335"/>
      <c r="AZ52" s="335"/>
      <c r="BA52" s="335"/>
      <c r="BB52" s="335"/>
      <c r="BC52" s="335"/>
      <c r="BD52" s="335"/>
      <c r="BE52" s="335"/>
      <c r="BF52" s="335"/>
      <c r="BG52" s="335"/>
      <c r="BH52" s="335"/>
      <c r="BI52" s="335"/>
      <c r="BJ52" s="335"/>
      <c r="BK52" s="335"/>
      <c r="BL52" s="335"/>
      <c r="BM52" s="335"/>
      <c r="BN52" s="335"/>
      <c r="BO52" s="335"/>
      <c r="BP52" s="335"/>
      <c r="BQ52" s="335"/>
      <c r="BR52" s="335"/>
      <c r="BS52" s="335"/>
      <c r="BT52" s="335"/>
      <c r="BU52" s="335"/>
      <c r="BV52" s="335"/>
      <c r="BW52" s="335"/>
    </row>
    <row r="53" spans="1:75" s="336" customFormat="1" ht="27.75" hidden="1">
      <c r="A53" s="329"/>
      <c r="B53" s="619" t="s">
        <v>95</v>
      </c>
      <c r="C53" s="653"/>
      <c r="D53" s="654"/>
      <c r="E53" s="655"/>
      <c r="F53" s="654"/>
      <c r="G53" s="656"/>
      <c r="H53" s="654"/>
      <c r="I53" s="655"/>
      <c r="J53" s="657"/>
      <c r="K53" s="655"/>
      <c r="L53" s="654"/>
      <c r="M53" s="656"/>
      <c r="N53" s="654"/>
      <c r="O53" s="656"/>
      <c r="P53" s="654"/>
      <c r="Q53" s="331"/>
      <c r="R53" s="332"/>
      <c r="S53" s="331"/>
      <c r="T53" s="332"/>
      <c r="U53" s="331"/>
      <c r="V53" s="332"/>
      <c r="W53" s="331"/>
      <c r="X53" s="332"/>
      <c r="Y53" s="331"/>
      <c r="Z53" s="332"/>
      <c r="AA53" s="656"/>
      <c r="AB53" s="654"/>
      <c r="AC53" s="331"/>
      <c r="AD53" s="332"/>
      <c r="AE53" s="656"/>
      <c r="AF53" s="654"/>
      <c r="AG53" s="656"/>
      <c r="AH53" s="654"/>
      <c r="AI53" s="656"/>
      <c r="AJ53" s="654"/>
      <c r="AK53" s="444">
        <f t="shared" si="2"/>
        <v>0</v>
      </c>
      <c r="AL53" s="370"/>
      <c r="AM53" s="444">
        <f t="shared" si="3"/>
        <v>0</v>
      </c>
      <c r="AN53" s="532"/>
      <c r="AO53" s="553">
        <v>21</v>
      </c>
      <c r="AP53" s="432" t="s">
        <v>174</v>
      </c>
      <c r="AQ53" s="335"/>
      <c r="AR53" s="335"/>
      <c r="AS53" s="335"/>
      <c r="AT53" s="335"/>
      <c r="AU53" s="335"/>
      <c r="AV53" s="335"/>
      <c r="AW53" s="335"/>
      <c r="AX53" s="335"/>
      <c r="AY53" s="335"/>
      <c r="AZ53" s="335"/>
      <c r="BA53" s="335"/>
      <c r="BB53" s="335"/>
      <c r="BC53" s="335"/>
      <c r="BD53" s="335"/>
      <c r="BE53" s="335"/>
      <c r="BF53" s="335"/>
      <c r="BG53" s="335"/>
      <c r="BH53" s="335"/>
      <c r="BI53" s="335"/>
      <c r="BJ53" s="335"/>
      <c r="BK53" s="335"/>
      <c r="BL53" s="335"/>
      <c r="BM53" s="335"/>
      <c r="BN53" s="335"/>
      <c r="BO53" s="335"/>
      <c r="BP53" s="335"/>
      <c r="BQ53" s="335"/>
      <c r="BR53" s="335"/>
      <c r="BS53" s="335"/>
      <c r="BT53" s="335"/>
      <c r="BU53" s="335"/>
      <c r="BV53" s="335"/>
      <c r="BW53" s="335"/>
    </row>
    <row r="54" spans="1:75" s="336" customFormat="1" ht="27.75" hidden="1">
      <c r="A54" s="329"/>
      <c r="B54" s="619" t="s">
        <v>281</v>
      </c>
      <c r="C54" s="479"/>
      <c r="D54" s="332"/>
      <c r="E54" s="480"/>
      <c r="F54" s="332"/>
      <c r="G54" s="331">
        <v>0</v>
      </c>
      <c r="H54" s="332">
        <v>0</v>
      </c>
      <c r="I54" s="480"/>
      <c r="J54" s="571"/>
      <c r="K54" s="617"/>
      <c r="L54" s="332"/>
      <c r="M54" s="480"/>
      <c r="N54" s="332"/>
      <c r="O54" s="480"/>
      <c r="P54" s="332"/>
      <c r="Q54" s="480"/>
      <c r="R54" s="332"/>
      <c r="S54" s="480"/>
      <c r="T54" s="332"/>
      <c r="U54" s="480"/>
      <c r="V54" s="332"/>
      <c r="W54" s="480"/>
      <c r="X54" s="332"/>
      <c r="Y54" s="480"/>
      <c r="Z54" s="332"/>
      <c r="AA54" s="480"/>
      <c r="AB54" s="332"/>
      <c r="AC54" s="331"/>
      <c r="AD54" s="332"/>
      <c r="AE54" s="621"/>
      <c r="AF54" s="532"/>
      <c r="AG54" s="331"/>
      <c r="AH54" s="332"/>
      <c r="AI54" s="480"/>
      <c r="AJ54" s="477"/>
      <c r="AK54" s="458">
        <f t="shared" si="2"/>
        <v>0</v>
      </c>
      <c r="AL54" s="370"/>
      <c r="AM54" s="444">
        <f t="shared" si="3"/>
        <v>0</v>
      </c>
      <c r="AN54" s="370"/>
      <c r="AO54" s="553">
        <v>22</v>
      </c>
      <c r="AP54" s="432" t="s">
        <v>175</v>
      </c>
      <c r="AQ54" s="335"/>
      <c r="AR54" s="335"/>
      <c r="AS54" s="335"/>
      <c r="AT54" s="335"/>
      <c r="AU54" s="335"/>
      <c r="AV54" s="335"/>
      <c r="AW54" s="335"/>
      <c r="AX54" s="335"/>
      <c r="AY54" s="335"/>
      <c r="AZ54" s="335"/>
      <c r="BA54" s="335"/>
      <c r="BB54" s="335"/>
      <c r="BC54" s="335"/>
      <c r="BD54" s="335"/>
      <c r="BE54" s="335"/>
      <c r="BF54" s="335"/>
      <c r="BG54" s="335"/>
      <c r="BH54" s="335"/>
      <c r="BI54" s="335"/>
      <c r="BJ54" s="335"/>
      <c r="BK54" s="335"/>
      <c r="BL54" s="335"/>
      <c r="BM54" s="335"/>
      <c r="BN54" s="335"/>
      <c r="BO54" s="335"/>
      <c r="BP54" s="335"/>
      <c r="BQ54" s="335"/>
      <c r="BR54" s="335"/>
      <c r="BS54" s="335"/>
      <c r="BT54" s="335"/>
      <c r="BU54" s="335"/>
      <c r="BV54" s="335"/>
      <c r="BW54" s="335"/>
    </row>
    <row r="55" spans="1:75" s="336" customFormat="1" ht="27.75" hidden="1">
      <c r="A55" s="329"/>
      <c r="B55" s="615" t="s">
        <v>219</v>
      </c>
      <c r="C55" s="479"/>
      <c r="D55" s="332"/>
      <c r="E55" s="480"/>
      <c r="F55" s="332"/>
      <c r="G55" s="331"/>
      <c r="H55" s="332"/>
      <c r="I55" s="480"/>
      <c r="J55" s="571"/>
      <c r="K55" s="480"/>
      <c r="L55" s="332"/>
      <c r="M55" s="331"/>
      <c r="N55" s="332"/>
      <c r="O55" s="331"/>
      <c r="P55" s="332"/>
      <c r="Q55" s="480"/>
      <c r="R55" s="332"/>
      <c r="S55" s="480"/>
      <c r="T55" s="332"/>
      <c r="U55" s="480"/>
      <c r="V55" s="332"/>
      <c r="W55" s="480"/>
      <c r="X55" s="332"/>
      <c r="Y55" s="480"/>
      <c r="Z55" s="332"/>
      <c r="AA55" s="331"/>
      <c r="AB55" s="332"/>
      <c r="AC55" s="331"/>
      <c r="AD55" s="332"/>
      <c r="AE55" s="331"/>
      <c r="AF55" s="332"/>
      <c r="AG55" s="331"/>
      <c r="AH55" s="332"/>
      <c r="AI55" s="331"/>
      <c r="AJ55" s="477"/>
      <c r="AK55" s="444">
        <f t="shared" si="2"/>
        <v>0</v>
      </c>
      <c r="AL55" s="370"/>
      <c r="AM55" s="444">
        <f t="shared" si="3"/>
        <v>0</v>
      </c>
      <c r="AN55" s="532"/>
      <c r="AO55" s="553">
        <v>23</v>
      </c>
      <c r="AP55" s="432" t="s">
        <v>176</v>
      </c>
      <c r="AQ55" s="335"/>
      <c r="AR55" s="335"/>
      <c r="AS55" s="335"/>
      <c r="AT55" s="335"/>
      <c r="AU55" s="335"/>
      <c r="AV55" s="335"/>
      <c r="AW55" s="335"/>
      <c r="AX55" s="335"/>
      <c r="AY55" s="335"/>
      <c r="AZ55" s="335"/>
      <c r="BA55" s="335"/>
      <c r="BB55" s="335"/>
      <c r="BC55" s="335"/>
      <c r="BD55" s="335"/>
      <c r="BE55" s="335"/>
      <c r="BF55" s="335"/>
      <c r="BG55" s="335"/>
      <c r="BH55" s="335"/>
      <c r="BI55" s="335"/>
      <c r="BJ55" s="335"/>
      <c r="BK55" s="335"/>
      <c r="BL55" s="335"/>
      <c r="BM55" s="335"/>
      <c r="BN55" s="335"/>
      <c r="BO55" s="335"/>
      <c r="BP55" s="335"/>
      <c r="BQ55" s="335"/>
      <c r="BR55" s="335"/>
      <c r="BS55" s="335"/>
      <c r="BT55" s="335"/>
      <c r="BU55" s="335"/>
      <c r="BV55" s="335"/>
      <c r="BW55" s="335"/>
    </row>
    <row r="56" spans="1:75" s="336" customFormat="1" ht="28.5" hidden="1" thickBot="1">
      <c r="A56" s="506"/>
      <c r="B56" s="619" t="s">
        <v>250</v>
      </c>
      <c r="C56" s="479"/>
      <c r="D56" s="332"/>
      <c r="E56" s="621"/>
      <c r="F56" s="532"/>
      <c r="G56" s="621"/>
      <c r="H56" s="532"/>
      <c r="I56" s="480"/>
      <c r="J56" s="571"/>
      <c r="K56" s="622"/>
      <c r="L56" s="532"/>
      <c r="M56" s="621"/>
      <c r="N56" s="532"/>
      <c r="O56" s="621"/>
      <c r="P56" s="532"/>
      <c r="Q56" s="331"/>
      <c r="R56" s="332"/>
      <c r="S56" s="331"/>
      <c r="T56" s="332"/>
      <c r="U56" s="331"/>
      <c r="V56" s="332"/>
      <c r="W56" s="331"/>
      <c r="X56" s="332"/>
      <c r="Y56" s="331"/>
      <c r="Z56" s="332"/>
      <c r="AA56" s="621"/>
      <c r="AB56" s="532"/>
      <c r="AC56" s="331"/>
      <c r="AD56" s="332"/>
      <c r="AE56" s="621"/>
      <c r="AF56" s="532"/>
      <c r="AG56" s="621"/>
      <c r="AH56" s="532"/>
      <c r="AI56" s="621"/>
      <c r="AJ56" s="624"/>
      <c r="AK56" s="444">
        <f t="shared" si="2"/>
        <v>0</v>
      </c>
      <c r="AL56" s="370"/>
      <c r="AM56" s="444">
        <f t="shared" si="3"/>
        <v>0</v>
      </c>
      <c r="AN56" s="532"/>
      <c r="AO56" s="553">
        <v>25</v>
      </c>
      <c r="AP56" s="432" t="s">
        <v>186</v>
      </c>
      <c r="AQ56" s="335"/>
      <c r="AR56" s="335"/>
      <c r="AS56" s="335"/>
      <c r="AT56" s="335"/>
      <c r="AU56" s="335"/>
      <c r="AV56" s="335"/>
      <c r="AW56" s="335"/>
      <c r="AX56" s="335"/>
      <c r="AY56" s="335"/>
      <c r="AZ56" s="335"/>
      <c r="BA56" s="335"/>
      <c r="BB56" s="335"/>
      <c r="BC56" s="335"/>
      <c r="BD56" s="335"/>
      <c r="BE56" s="335"/>
      <c r="BF56" s="335"/>
      <c r="BG56" s="335"/>
      <c r="BH56" s="335"/>
      <c r="BI56" s="335"/>
      <c r="BJ56" s="335"/>
      <c r="BK56" s="335"/>
      <c r="BL56" s="335"/>
      <c r="BM56" s="335"/>
      <c r="BN56" s="335"/>
      <c r="BO56" s="335"/>
      <c r="BP56" s="335"/>
      <c r="BQ56" s="335"/>
      <c r="BR56" s="335"/>
      <c r="BS56" s="335"/>
      <c r="BT56" s="335"/>
      <c r="BU56" s="335"/>
      <c r="BV56" s="335"/>
      <c r="BW56" s="335"/>
    </row>
    <row r="57" spans="1:42" s="336" customFormat="1" ht="27.75">
      <c r="A57" s="658"/>
      <c r="B57" s="639" t="s">
        <v>282</v>
      </c>
      <c r="C57" s="640"/>
      <c r="D57" s="640"/>
      <c r="E57" s="641"/>
      <c r="F57" s="640"/>
      <c r="G57" s="640"/>
      <c r="H57" s="640"/>
      <c r="I57" s="640"/>
      <c r="J57" s="641"/>
      <c r="K57" s="641"/>
      <c r="L57" s="640"/>
      <c r="M57" s="640"/>
      <c r="N57" s="640"/>
      <c r="O57" s="640"/>
      <c r="P57" s="640"/>
      <c r="Q57" s="640"/>
      <c r="R57" s="640"/>
      <c r="S57" s="640"/>
      <c r="T57" s="640"/>
      <c r="U57" s="641"/>
      <c r="V57" s="640"/>
      <c r="W57" s="641"/>
      <c r="X57" s="640"/>
      <c r="Y57" s="640"/>
      <c r="Z57" s="640"/>
      <c r="AA57" s="640"/>
      <c r="AB57" s="640"/>
      <c r="AC57" s="640"/>
      <c r="AD57" s="640"/>
      <c r="AE57" s="640"/>
      <c r="AF57" s="640"/>
      <c r="AG57" s="640"/>
      <c r="AH57" s="640"/>
      <c r="AI57" s="640"/>
      <c r="AJ57" s="640"/>
      <c r="AK57" s="642"/>
      <c r="AL57" s="643"/>
      <c r="AM57" s="644"/>
      <c r="AN57" s="645"/>
      <c r="AO57" s="644"/>
      <c r="AP57" s="545"/>
    </row>
    <row r="58" spans="1:75" s="336" customFormat="1" ht="27.75">
      <c r="A58" s="329"/>
      <c r="B58" s="460" t="s">
        <v>96</v>
      </c>
      <c r="C58" s="616" t="s">
        <v>280</v>
      </c>
      <c r="D58" s="492">
        <v>8.5</v>
      </c>
      <c r="E58" s="480" t="s">
        <v>42</v>
      </c>
      <c r="F58" s="332">
        <v>15</v>
      </c>
      <c r="G58" s="480" t="s">
        <v>32</v>
      </c>
      <c r="H58" s="332">
        <v>17</v>
      </c>
      <c r="I58" s="480" t="s">
        <v>44</v>
      </c>
      <c r="J58" s="332">
        <v>18</v>
      </c>
      <c r="K58" s="480" t="s">
        <v>166</v>
      </c>
      <c r="L58" s="332">
        <v>21.5</v>
      </c>
      <c r="M58" s="480" t="s">
        <v>136</v>
      </c>
      <c r="N58" s="332">
        <v>9</v>
      </c>
      <c r="O58" s="480" t="s">
        <v>34</v>
      </c>
      <c r="P58" s="332">
        <v>19</v>
      </c>
      <c r="Q58" s="480" t="s">
        <v>299</v>
      </c>
      <c r="R58" s="332">
        <v>6</v>
      </c>
      <c r="S58" s="480" t="s">
        <v>34</v>
      </c>
      <c r="T58" s="571" t="s">
        <v>136</v>
      </c>
      <c r="U58" s="480" t="s">
        <v>43</v>
      </c>
      <c r="V58" s="571" t="s">
        <v>48</v>
      </c>
      <c r="W58" s="480" t="s">
        <v>301</v>
      </c>
      <c r="X58" s="332">
        <v>5</v>
      </c>
      <c r="Y58" s="331"/>
      <c r="Z58" s="332"/>
      <c r="AA58" s="480" t="s">
        <v>44</v>
      </c>
      <c r="AB58" s="332">
        <v>18</v>
      </c>
      <c r="AC58" s="480" t="s">
        <v>53</v>
      </c>
      <c r="AD58" s="332">
        <v>12.5</v>
      </c>
      <c r="AE58" s="480" t="s">
        <v>33</v>
      </c>
      <c r="AF58" s="332">
        <v>21</v>
      </c>
      <c r="AG58" s="480" t="s">
        <v>38</v>
      </c>
      <c r="AH58" s="332">
        <v>22</v>
      </c>
      <c r="AI58" s="480" t="s">
        <v>36</v>
      </c>
      <c r="AJ58" s="332">
        <v>25</v>
      </c>
      <c r="AK58" s="444">
        <f aca="true" t="shared" si="4" ref="AK58:AK70">AM58</f>
        <v>252.5</v>
      </c>
      <c r="AL58" s="370" t="s">
        <v>41</v>
      </c>
      <c r="AM58" s="444">
        <f aca="true" t="shared" si="5" ref="AM58:AM70">D58+F58+H58+J58+N58+P58+R58+T58+X58+AD58+AF58+AH58+AJ58+AB58+V58+L58+Z58</f>
        <v>252.5</v>
      </c>
      <c r="AN58" s="370" t="s">
        <v>35</v>
      </c>
      <c r="AO58" s="390">
        <v>1</v>
      </c>
      <c r="AP58" s="366" t="s">
        <v>172</v>
      </c>
      <c r="AQ58" s="335"/>
      <c r="AR58" s="335"/>
      <c r="AS58" s="335"/>
      <c r="AT58" s="335"/>
      <c r="AU58" s="335"/>
      <c r="AV58" s="335"/>
      <c r="AW58" s="335"/>
      <c r="AX58" s="335"/>
      <c r="AY58" s="335"/>
      <c r="AZ58" s="335"/>
      <c r="BA58" s="335"/>
      <c r="BB58" s="335"/>
      <c r="BC58" s="335"/>
      <c r="BD58" s="335"/>
      <c r="BE58" s="335"/>
      <c r="BF58" s="335"/>
      <c r="BG58" s="335"/>
      <c r="BH58" s="335"/>
      <c r="BI58" s="335"/>
      <c r="BJ58" s="335"/>
      <c r="BK58" s="335"/>
      <c r="BL58" s="335"/>
      <c r="BM58" s="335"/>
      <c r="BN58" s="335"/>
      <c r="BO58" s="335"/>
      <c r="BP58" s="335"/>
      <c r="BQ58" s="335"/>
      <c r="BR58" s="335"/>
      <c r="BS58" s="335"/>
      <c r="BT58" s="335"/>
      <c r="BU58" s="335"/>
      <c r="BV58" s="335"/>
      <c r="BW58" s="335"/>
    </row>
    <row r="59" spans="1:75" s="336" customFormat="1" ht="27.75">
      <c r="A59" s="329"/>
      <c r="B59" s="659" t="s">
        <v>211</v>
      </c>
      <c r="C59" s="480" t="s">
        <v>167</v>
      </c>
      <c r="D59" s="332">
        <v>15.5</v>
      </c>
      <c r="E59" s="480">
        <v>6</v>
      </c>
      <c r="F59" s="332">
        <v>22</v>
      </c>
      <c r="G59" s="480" t="s">
        <v>49</v>
      </c>
      <c r="H59" s="332">
        <v>13</v>
      </c>
      <c r="I59" s="480" t="s">
        <v>131</v>
      </c>
      <c r="J59" s="332">
        <v>11</v>
      </c>
      <c r="K59" s="480" t="s">
        <v>292</v>
      </c>
      <c r="L59" s="332">
        <v>3.5</v>
      </c>
      <c r="M59" s="480" t="s">
        <v>43</v>
      </c>
      <c r="N59" s="332">
        <v>16</v>
      </c>
      <c r="O59" s="480" t="s">
        <v>49</v>
      </c>
      <c r="P59" s="332">
        <v>13</v>
      </c>
      <c r="Q59" s="480" t="s">
        <v>190</v>
      </c>
      <c r="R59" s="332">
        <v>17.5</v>
      </c>
      <c r="S59" s="480" t="s">
        <v>48</v>
      </c>
      <c r="T59" s="571" t="s">
        <v>43</v>
      </c>
      <c r="U59" s="480">
        <v>10</v>
      </c>
      <c r="V59" s="571">
        <v>18</v>
      </c>
      <c r="W59" s="480" t="s">
        <v>301</v>
      </c>
      <c r="X59" s="332">
        <v>5</v>
      </c>
      <c r="Y59" s="621"/>
      <c r="Z59" s="532"/>
      <c r="AA59" s="480" t="s">
        <v>48</v>
      </c>
      <c r="AB59" s="332">
        <v>12</v>
      </c>
      <c r="AC59" s="480" t="s">
        <v>32</v>
      </c>
      <c r="AD59" s="332">
        <v>17</v>
      </c>
      <c r="AE59" s="480" t="s">
        <v>47</v>
      </c>
      <c r="AF59" s="332">
        <v>14</v>
      </c>
      <c r="AG59" s="480" t="s">
        <v>40</v>
      </c>
      <c r="AH59" s="332">
        <v>23</v>
      </c>
      <c r="AI59" s="480" t="s">
        <v>298</v>
      </c>
      <c r="AJ59" s="332">
        <v>9.5</v>
      </c>
      <c r="AK59" s="444">
        <f t="shared" si="4"/>
        <v>222</v>
      </c>
      <c r="AL59" s="370" t="s">
        <v>37</v>
      </c>
      <c r="AM59" s="444">
        <f t="shared" si="5"/>
        <v>222</v>
      </c>
      <c r="AN59" s="370" t="s">
        <v>32</v>
      </c>
      <c r="AO59" s="390">
        <v>2</v>
      </c>
      <c r="AP59" s="366" t="s">
        <v>173</v>
      </c>
      <c r="AQ59" s="335"/>
      <c r="AR59" s="335"/>
      <c r="AS59" s="335"/>
      <c r="AT59" s="335"/>
      <c r="AU59" s="335"/>
      <c r="AV59" s="335"/>
      <c r="AW59" s="335"/>
      <c r="AX59" s="335"/>
      <c r="AY59" s="335"/>
      <c r="AZ59" s="335"/>
      <c r="BA59" s="335"/>
      <c r="BB59" s="335"/>
      <c r="BC59" s="335"/>
      <c r="BD59" s="335"/>
      <c r="BE59" s="335"/>
      <c r="BF59" s="335"/>
      <c r="BG59" s="335"/>
      <c r="BH59" s="335"/>
      <c r="BI59" s="335"/>
      <c r="BJ59" s="335"/>
      <c r="BK59" s="335"/>
      <c r="BL59" s="335"/>
      <c r="BM59" s="335"/>
      <c r="BN59" s="335"/>
      <c r="BO59" s="335"/>
      <c r="BP59" s="335"/>
      <c r="BQ59" s="335"/>
      <c r="BR59" s="335"/>
      <c r="BS59" s="335"/>
      <c r="BT59" s="335"/>
      <c r="BU59" s="335"/>
      <c r="BV59" s="335"/>
      <c r="BW59" s="335"/>
    </row>
    <row r="60" spans="1:75" s="336" customFormat="1" ht="28.5" thickBot="1">
      <c r="A60" s="660"/>
      <c r="B60" s="619" t="s">
        <v>252</v>
      </c>
      <c r="C60" s="331"/>
      <c r="D60" s="332"/>
      <c r="E60" s="480" t="s">
        <v>153</v>
      </c>
      <c r="F60" s="332">
        <v>1</v>
      </c>
      <c r="G60" s="480" t="s">
        <v>47</v>
      </c>
      <c r="H60" s="332">
        <v>14</v>
      </c>
      <c r="I60" s="480" t="s">
        <v>35</v>
      </c>
      <c r="J60" s="332">
        <v>20</v>
      </c>
      <c r="K60" s="480" t="s">
        <v>291</v>
      </c>
      <c r="L60" s="332">
        <v>14.5</v>
      </c>
      <c r="M60" s="480" t="s">
        <v>132</v>
      </c>
      <c r="N60" s="332">
        <v>10</v>
      </c>
      <c r="O60" s="480" t="s">
        <v>131</v>
      </c>
      <c r="P60" s="332">
        <v>11</v>
      </c>
      <c r="Q60" s="480" t="s">
        <v>298</v>
      </c>
      <c r="R60" s="332">
        <v>9.5</v>
      </c>
      <c r="S60" s="480" t="s">
        <v>32</v>
      </c>
      <c r="T60" s="571" t="s">
        <v>132</v>
      </c>
      <c r="U60" s="480" t="s">
        <v>47</v>
      </c>
      <c r="V60" s="571" t="s">
        <v>47</v>
      </c>
      <c r="W60" s="480" t="s">
        <v>167</v>
      </c>
      <c r="X60" s="332">
        <v>16</v>
      </c>
      <c r="Y60" s="656"/>
      <c r="Z60" s="654"/>
      <c r="AA60" s="480" t="s">
        <v>104</v>
      </c>
      <c r="AB60" s="332">
        <v>8</v>
      </c>
      <c r="AC60" s="480">
        <v>4</v>
      </c>
      <c r="AD60" s="332">
        <v>25</v>
      </c>
      <c r="AE60" s="480" t="s">
        <v>32</v>
      </c>
      <c r="AF60" s="332">
        <v>17</v>
      </c>
      <c r="AG60" s="480" t="s">
        <v>47</v>
      </c>
      <c r="AH60" s="332">
        <v>14</v>
      </c>
      <c r="AI60" s="480" t="s">
        <v>303</v>
      </c>
      <c r="AJ60" s="332">
        <v>3</v>
      </c>
      <c r="AK60" s="444">
        <f t="shared" si="4"/>
        <v>195</v>
      </c>
      <c r="AL60" s="370" t="s">
        <v>36</v>
      </c>
      <c r="AM60" s="444">
        <f t="shared" si="5"/>
        <v>195</v>
      </c>
      <c r="AN60" s="370" t="s">
        <v>42</v>
      </c>
      <c r="AO60" s="390">
        <v>3</v>
      </c>
      <c r="AP60" s="366" t="s">
        <v>174</v>
      </c>
      <c r="AQ60" s="335"/>
      <c r="AR60" s="335"/>
      <c r="AS60" s="335"/>
      <c r="AT60" s="335"/>
      <c r="AU60" s="335"/>
      <c r="AV60" s="335"/>
      <c r="AW60" s="335"/>
      <c r="AX60" s="335"/>
      <c r="AY60" s="335"/>
      <c r="AZ60" s="335"/>
      <c r="BA60" s="335"/>
      <c r="BB60" s="335"/>
      <c r="BC60" s="335"/>
      <c r="BD60" s="335"/>
      <c r="BE60" s="335"/>
      <c r="BF60" s="335"/>
      <c r="BG60" s="335"/>
      <c r="BH60" s="335"/>
      <c r="BI60" s="335"/>
      <c r="BJ60" s="335"/>
      <c r="BK60" s="335"/>
      <c r="BL60" s="335"/>
      <c r="BM60" s="335"/>
      <c r="BN60" s="335"/>
      <c r="BO60" s="335"/>
      <c r="BP60" s="335"/>
      <c r="BQ60" s="335"/>
      <c r="BR60" s="335"/>
      <c r="BS60" s="335"/>
      <c r="BT60" s="335"/>
      <c r="BU60" s="335"/>
      <c r="BV60" s="335"/>
      <c r="BW60" s="335"/>
    </row>
    <row r="61" spans="1:75" s="336" customFormat="1" ht="27.75">
      <c r="A61" s="661"/>
      <c r="B61" s="619" t="s">
        <v>102</v>
      </c>
      <c r="C61" s="616" t="s">
        <v>167</v>
      </c>
      <c r="D61" s="332">
        <v>15.5</v>
      </c>
      <c r="E61" s="480" t="s">
        <v>140</v>
      </c>
      <c r="F61" s="332">
        <v>3</v>
      </c>
      <c r="G61" s="480" t="s">
        <v>42</v>
      </c>
      <c r="H61" s="332">
        <v>15</v>
      </c>
      <c r="I61" s="480" t="s">
        <v>32</v>
      </c>
      <c r="J61" s="332">
        <v>18</v>
      </c>
      <c r="K61" s="480" t="s">
        <v>292</v>
      </c>
      <c r="L61" s="332">
        <v>3.5</v>
      </c>
      <c r="M61" s="480" t="s">
        <v>139</v>
      </c>
      <c r="N61" s="332">
        <v>6</v>
      </c>
      <c r="O61" s="480" t="s">
        <v>104</v>
      </c>
      <c r="P61" s="332">
        <v>8</v>
      </c>
      <c r="Q61" s="480" t="s">
        <v>190</v>
      </c>
      <c r="R61" s="332">
        <v>17.5</v>
      </c>
      <c r="S61" s="480" t="s">
        <v>136</v>
      </c>
      <c r="T61" s="332">
        <v>9</v>
      </c>
      <c r="U61" s="480"/>
      <c r="V61" s="332"/>
      <c r="W61" s="480" t="s">
        <v>301</v>
      </c>
      <c r="X61" s="332">
        <v>5</v>
      </c>
      <c r="Y61" s="621"/>
      <c r="Z61" s="532"/>
      <c r="AA61" s="480" t="s">
        <v>132</v>
      </c>
      <c r="AB61" s="332">
        <v>10</v>
      </c>
      <c r="AC61" s="480" t="s">
        <v>104</v>
      </c>
      <c r="AD61" s="332">
        <v>8</v>
      </c>
      <c r="AE61" s="480"/>
      <c r="AF61" s="332"/>
      <c r="AG61" s="480" t="s">
        <v>48</v>
      </c>
      <c r="AH61" s="332">
        <v>12</v>
      </c>
      <c r="AI61" s="480" t="s">
        <v>49</v>
      </c>
      <c r="AJ61" s="332">
        <v>13</v>
      </c>
      <c r="AK61" s="444">
        <f t="shared" si="4"/>
        <v>143.5</v>
      </c>
      <c r="AL61" s="370" t="s">
        <v>39</v>
      </c>
      <c r="AM61" s="444">
        <f t="shared" si="5"/>
        <v>143.5</v>
      </c>
      <c r="AN61" s="370" t="s">
        <v>48</v>
      </c>
      <c r="AO61" s="390">
        <v>4</v>
      </c>
      <c r="AP61" s="366" t="s">
        <v>175</v>
      </c>
      <c r="AQ61" s="335"/>
      <c r="AR61" s="335"/>
      <c r="AS61" s="335"/>
      <c r="AT61" s="335"/>
      <c r="AU61" s="335"/>
      <c r="AV61" s="335"/>
      <c r="AW61" s="335"/>
      <c r="AX61" s="335"/>
      <c r="AY61" s="335"/>
      <c r="AZ61" s="335"/>
      <c r="BA61" s="335"/>
      <c r="BB61" s="335"/>
      <c r="BC61" s="335"/>
      <c r="BD61" s="335"/>
      <c r="BE61" s="335"/>
      <c r="BF61" s="335"/>
      <c r="BG61" s="335"/>
      <c r="BH61" s="335"/>
      <c r="BI61" s="335"/>
      <c r="BJ61" s="335"/>
      <c r="BK61" s="335"/>
      <c r="BL61" s="335"/>
      <c r="BM61" s="335"/>
      <c r="BN61" s="335"/>
      <c r="BO61" s="335"/>
      <c r="BP61" s="335"/>
      <c r="BQ61" s="335"/>
      <c r="BR61" s="335"/>
      <c r="BS61" s="335"/>
      <c r="BT61" s="335"/>
      <c r="BU61" s="335"/>
      <c r="BV61" s="335"/>
      <c r="BW61" s="335"/>
    </row>
    <row r="62" spans="1:75" s="336" customFormat="1" ht="27.75">
      <c r="A62" s="662"/>
      <c r="B62" s="619" t="s">
        <v>84</v>
      </c>
      <c r="C62" s="479"/>
      <c r="D62" s="332"/>
      <c r="E62" s="480">
        <v>15</v>
      </c>
      <c r="F62" s="332">
        <v>13</v>
      </c>
      <c r="G62" s="480" t="s">
        <v>132</v>
      </c>
      <c r="H62" s="332">
        <v>10</v>
      </c>
      <c r="I62" s="480"/>
      <c r="J62" s="332"/>
      <c r="K62" s="480"/>
      <c r="L62" s="332"/>
      <c r="M62" s="480" t="s">
        <v>140</v>
      </c>
      <c r="N62" s="332">
        <v>3</v>
      </c>
      <c r="O62" s="480"/>
      <c r="P62" s="332"/>
      <c r="Q62" s="480"/>
      <c r="R62" s="332"/>
      <c r="S62" s="663"/>
      <c r="T62" s="664"/>
      <c r="U62" s="621"/>
      <c r="V62" s="532"/>
      <c r="W62" s="622"/>
      <c r="X62" s="532"/>
      <c r="Y62" s="621"/>
      <c r="Z62" s="532"/>
      <c r="AA62" s="480"/>
      <c r="AB62" s="332"/>
      <c r="AC62" s="480" t="s">
        <v>53</v>
      </c>
      <c r="AD62" s="332">
        <v>12.5</v>
      </c>
      <c r="AE62" s="480"/>
      <c r="AF62" s="332"/>
      <c r="AG62" s="480" t="s">
        <v>39</v>
      </c>
      <c r="AH62" s="332">
        <v>24</v>
      </c>
      <c r="AI62" s="480"/>
      <c r="AJ62" s="332"/>
      <c r="AK62" s="444">
        <f t="shared" si="4"/>
        <v>62.5</v>
      </c>
      <c r="AL62" s="370" t="s">
        <v>40</v>
      </c>
      <c r="AM62" s="444">
        <f t="shared" si="5"/>
        <v>62.5</v>
      </c>
      <c r="AN62" s="370" t="s">
        <v>148</v>
      </c>
      <c r="AO62" s="390">
        <v>5</v>
      </c>
      <c r="AP62" s="366" t="s">
        <v>176</v>
      </c>
      <c r="AQ62" s="335"/>
      <c r="AR62" s="335"/>
      <c r="AS62" s="335"/>
      <c r="AT62" s="335"/>
      <c r="AU62" s="335"/>
      <c r="AV62" s="335"/>
      <c r="AW62" s="335"/>
      <c r="AX62" s="335"/>
      <c r="AY62" s="335"/>
      <c r="AZ62" s="335"/>
      <c r="BA62" s="335"/>
      <c r="BB62" s="335"/>
      <c r="BC62" s="335"/>
      <c r="BD62" s="335"/>
      <c r="BE62" s="335"/>
      <c r="BF62" s="335"/>
      <c r="BG62" s="335"/>
      <c r="BH62" s="335"/>
      <c r="BI62" s="335"/>
      <c r="BJ62" s="335"/>
      <c r="BK62" s="335"/>
      <c r="BL62" s="335"/>
      <c r="BM62" s="335"/>
      <c r="BN62" s="335"/>
      <c r="BO62" s="335"/>
      <c r="BP62" s="335"/>
      <c r="BQ62" s="335"/>
      <c r="BR62" s="335"/>
      <c r="BS62" s="335"/>
      <c r="BT62" s="335"/>
      <c r="BU62" s="335"/>
      <c r="BV62" s="335"/>
      <c r="BW62" s="335"/>
    </row>
    <row r="63" spans="1:75" s="336" customFormat="1" ht="41.25" customHeight="1">
      <c r="A63" s="329"/>
      <c r="B63" s="665" t="s">
        <v>161</v>
      </c>
      <c r="C63" s="620"/>
      <c r="D63" s="532"/>
      <c r="E63" s="480" t="s">
        <v>131</v>
      </c>
      <c r="F63" s="332">
        <v>11</v>
      </c>
      <c r="G63" s="480">
        <v>0</v>
      </c>
      <c r="H63" s="332">
        <v>0</v>
      </c>
      <c r="I63" s="480"/>
      <c r="J63" s="332"/>
      <c r="K63" s="480"/>
      <c r="L63" s="332"/>
      <c r="M63" s="480"/>
      <c r="N63" s="332"/>
      <c r="O63" s="480" t="s">
        <v>32</v>
      </c>
      <c r="P63" s="332">
        <v>17</v>
      </c>
      <c r="Q63" s="480"/>
      <c r="R63" s="332"/>
      <c r="S63" s="663"/>
      <c r="T63" s="664"/>
      <c r="U63" s="480"/>
      <c r="V63" s="571"/>
      <c r="W63" s="480"/>
      <c r="X63" s="332"/>
      <c r="Y63" s="621"/>
      <c r="Z63" s="532"/>
      <c r="AA63" s="480"/>
      <c r="AB63" s="332"/>
      <c r="AC63" s="480"/>
      <c r="AD63" s="332"/>
      <c r="AE63" s="480"/>
      <c r="AF63" s="332"/>
      <c r="AG63" s="480"/>
      <c r="AH63" s="332"/>
      <c r="AI63" s="480" t="s">
        <v>42</v>
      </c>
      <c r="AJ63" s="332">
        <v>15</v>
      </c>
      <c r="AK63" s="444">
        <f t="shared" si="4"/>
        <v>43</v>
      </c>
      <c r="AL63" s="370" t="s">
        <v>38</v>
      </c>
      <c r="AM63" s="444">
        <f t="shared" si="5"/>
        <v>43</v>
      </c>
      <c r="AN63" s="370" t="s">
        <v>151</v>
      </c>
      <c r="AO63" s="390">
        <v>6</v>
      </c>
      <c r="AP63" s="366" t="s">
        <v>177</v>
      </c>
      <c r="AQ63" s="335"/>
      <c r="AR63" s="335"/>
      <c r="AS63" s="335"/>
      <c r="AT63" s="335"/>
      <c r="AU63" s="335"/>
      <c r="AV63" s="335"/>
      <c r="AW63" s="335"/>
      <c r="AX63" s="335"/>
      <c r="AY63" s="335"/>
      <c r="AZ63" s="335"/>
      <c r="BA63" s="335"/>
      <c r="BB63" s="335"/>
      <c r="BC63" s="335"/>
      <c r="BD63" s="335"/>
      <c r="BE63" s="335"/>
      <c r="BF63" s="335"/>
      <c r="BG63" s="335"/>
      <c r="BH63" s="335"/>
      <c r="BI63" s="335"/>
      <c r="BJ63" s="335"/>
      <c r="BK63" s="335"/>
      <c r="BL63" s="335"/>
      <c r="BM63" s="335"/>
      <c r="BN63" s="335"/>
      <c r="BO63" s="335"/>
      <c r="BP63" s="335"/>
      <c r="BQ63" s="335"/>
      <c r="BR63" s="335"/>
      <c r="BS63" s="335"/>
      <c r="BT63" s="335"/>
      <c r="BU63" s="335"/>
      <c r="BV63" s="335"/>
      <c r="BW63" s="335"/>
    </row>
    <row r="64" spans="1:75" s="336" customFormat="1" ht="27.75">
      <c r="A64" s="329"/>
      <c r="B64" s="619" t="s">
        <v>258</v>
      </c>
      <c r="C64" s="479"/>
      <c r="D64" s="332"/>
      <c r="E64" s="480"/>
      <c r="F64" s="332"/>
      <c r="G64" s="480">
        <v>0</v>
      </c>
      <c r="H64" s="332">
        <v>0</v>
      </c>
      <c r="I64" s="480" t="s">
        <v>34</v>
      </c>
      <c r="J64" s="332">
        <v>19</v>
      </c>
      <c r="K64" s="480"/>
      <c r="L64" s="332"/>
      <c r="M64" s="480"/>
      <c r="N64" s="332"/>
      <c r="O64" s="480"/>
      <c r="P64" s="332"/>
      <c r="Q64" s="480"/>
      <c r="R64" s="332"/>
      <c r="S64" s="622"/>
      <c r="T64" s="532"/>
      <c r="U64" s="480"/>
      <c r="V64" s="332"/>
      <c r="W64" s="622"/>
      <c r="X64" s="654"/>
      <c r="Y64" s="656"/>
      <c r="Z64" s="654"/>
      <c r="AA64" s="656"/>
      <c r="AB64" s="654"/>
      <c r="AC64" s="480"/>
      <c r="AD64" s="332"/>
      <c r="AE64" s="656"/>
      <c r="AF64" s="654"/>
      <c r="AG64" s="656"/>
      <c r="AH64" s="654"/>
      <c r="AI64" s="480"/>
      <c r="AJ64" s="332"/>
      <c r="AK64" s="444">
        <f t="shared" si="4"/>
        <v>19</v>
      </c>
      <c r="AL64" s="370" t="s">
        <v>33</v>
      </c>
      <c r="AM64" s="444">
        <f t="shared" si="5"/>
        <v>19</v>
      </c>
      <c r="AN64" s="370" t="s">
        <v>172</v>
      </c>
      <c r="AO64" s="390">
        <v>7</v>
      </c>
      <c r="AP64" s="366" t="s">
        <v>186</v>
      </c>
      <c r="AQ64" s="335"/>
      <c r="AR64" s="335"/>
      <c r="AS64" s="335"/>
      <c r="AT64" s="335"/>
      <c r="AU64" s="335"/>
      <c r="AV64" s="335"/>
      <c r="AW64" s="335"/>
      <c r="AX64" s="335"/>
      <c r="AY64" s="335"/>
      <c r="AZ64" s="335"/>
      <c r="BA64" s="335"/>
      <c r="BB64" s="335"/>
      <c r="BC64" s="335"/>
      <c r="BD64" s="335"/>
      <c r="BE64" s="335"/>
      <c r="BF64" s="335"/>
      <c r="BG64" s="335"/>
      <c r="BH64" s="335"/>
      <c r="BI64" s="335"/>
      <c r="BJ64" s="335"/>
      <c r="BK64" s="335"/>
      <c r="BL64" s="335"/>
      <c r="BM64" s="335"/>
      <c r="BN64" s="335"/>
      <c r="BO64" s="335"/>
      <c r="BP64" s="335"/>
      <c r="BQ64" s="335"/>
      <c r="BR64" s="335"/>
      <c r="BS64" s="335"/>
      <c r="BT64" s="335"/>
      <c r="BU64" s="335"/>
      <c r="BV64" s="335"/>
      <c r="BW64" s="335"/>
    </row>
    <row r="65" spans="1:75" s="336" customFormat="1" ht="27.75">
      <c r="A65" s="662"/>
      <c r="B65" s="619" t="s">
        <v>283</v>
      </c>
      <c r="C65" s="479"/>
      <c r="D65" s="332"/>
      <c r="E65" s="480" t="s">
        <v>146</v>
      </c>
      <c r="F65" s="332">
        <v>4</v>
      </c>
      <c r="G65" s="480">
        <v>0</v>
      </c>
      <c r="H65" s="332">
        <v>0</v>
      </c>
      <c r="I65" s="480"/>
      <c r="J65" s="332"/>
      <c r="K65" s="480"/>
      <c r="L65" s="332"/>
      <c r="M65" s="480"/>
      <c r="N65" s="332"/>
      <c r="O65" s="480"/>
      <c r="P65" s="332"/>
      <c r="Q65" s="480"/>
      <c r="R65" s="332"/>
      <c r="S65" s="621"/>
      <c r="T65" s="532"/>
      <c r="U65" s="621"/>
      <c r="V65" s="532"/>
      <c r="W65" s="480"/>
      <c r="X65" s="332"/>
      <c r="Y65" s="621"/>
      <c r="Z65" s="532"/>
      <c r="AA65" s="480"/>
      <c r="AB65" s="332"/>
      <c r="AC65" s="480"/>
      <c r="AD65" s="332"/>
      <c r="AE65" s="480"/>
      <c r="AF65" s="332"/>
      <c r="AG65" s="480"/>
      <c r="AH65" s="332"/>
      <c r="AI65" s="480"/>
      <c r="AJ65" s="332"/>
      <c r="AK65" s="444">
        <f t="shared" si="4"/>
        <v>4</v>
      </c>
      <c r="AL65" s="370" t="s">
        <v>35</v>
      </c>
      <c r="AM65" s="444">
        <f t="shared" si="5"/>
        <v>4</v>
      </c>
      <c r="AN65" s="370" t="s">
        <v>187</v>
      </c>
      <c r="AO65" s="390">
        <v>8</v>
      </c>
      <c r="AP65" s="366" t="s">
        <v>187</v>
      </c>
      <c r="AQ65" s="335"/>
      <c r="AR65" s="335"/>
      <c r="AS65" s="335"/>
      <c r="AT65" s="335"/>
      <c r="AU65" s="335"/>
      <c r="AV65" s="335"/>
      <c r="AW65" s="335"/>
      <c r="AX65" s="335"/>
      <c r="AY65" s="335"/>
      <c r="AZ65" s="335"/>
      <c r="BA65" s="335"/>
      <c r="BB65" s="335"/>
      <c r="BC65" s="335"/>
      <c r="BD65" s="335"/>
      <c r="BE65" s="335"/>
      <c r="BF65" s="335"/>
      <c r="BG65" s="335"/>
      <c r="BH65" s="335"/>
      <c r="BI65" s="335"/>
      <c r="BJ65" s="335"/>
      <c r="BK65" s="335"/>
      <c r="BL65" s="335"/>
      <c r="BM65" s="335"/>
      <c r="BN65" s="335"/>
      <c r="BO65" s="335"/>
      <c r="BP65" s="335"/>
      <c r="BQ65" s="335"/>
      <c r="BR65" s="335"/>
      <c r="BS65" s="335"/>
      <c r="BT65" s="335"/>
      <c r="BU65" s="335"/>
      <c r="BV65" s="335"/>
      <c r="BW65" s="335"/>
    </row>
    <row r="66" spans="1:75" s="336" customFormat="1" ht="31.5" customHeight="1">
      <c r="A66" s="329"/>
      <c r="B66" s="666" t="s">
        <v>293</v>
      </c>
      <c r="C66" s="479"/>
      <c r="D66" s="332"/>
      <c r="E66" s="480"/>
      <c r="F66" s="332"/>
      <c r="G66" s="480">
        <v>0</v>
      </c>
      <c r="H66" s="332">
        <v>0</v>
      </c>
      <c r="I66" s="480"/>
      <c r="J66" s="332"/>
      <c r="K66" s="480" t="s">
        <v>292</v>
      </c>
      <c r="L66" s="332">
        <v>3.5</v>
      </c>
      <c r="M66" s="480"/>
      <c r="N66" s="332"/>
      <c r="O66" s="480"/>
      <c r="P66" s="332"/>
      <c r="Q66" s="480"/>
      <c r="R66" s="332"/>
      <c r="S66" s="621"/>
      <c r="T66" s="532"/>
      <c r="U66" s="622"/>
      <c r="V66" s="532"/>
      <c r="W66" s="621"/>
      <c r="X66" s="332"/>
      <c r="Y66" s="331"/>
      <c r="Z66" s="332"/>
      <c r="AA66" s="331"/>
      <c r="AB66" s="332"/>
      <c r="AC66" s="480"/>
      <c r="AD66" s="332"/>
      <c r="AE66" s="331"/>
      <c r="AF66" s="332"/>
      <c r="AG66" s="331"/>
      <c r="AH66" s="332"/>
      <c r="AI66" s="480"/>
      <c r="AJ66" s="332"/>
      <c r="AK66" s="444">
        <f t="shared" si="4"/>
        <v>3.5</v>
      </c>
      <c r="AL66" s="370" t="s">
        <v>34</v>
      </c>
      <c r="AM66" s="444">
        <f t="shared" si="5"/>
        <v>3.5</v>
      </c>
      <c r="AN66" s="360">
        <v>46</v>
      </c>
      <c r="AO66" s="390">
        <v>9</v>
      </c>
      <c r="AP66" s="366" t="s">
        <v>188</v>
      </c>
      <c r="AQ66" s="335"/>
      <c r="AR66" s="335"/>
      <c r="AS66" s="335"/>
      <c r="AT66" s="335"/>
      <c r="AU66" s="335"/>
      <c r="AV66" s="335"/>
      <c r="AW66" s="335"/>
      <c r="AX66" s="335"/>
      <c r="AY66" s="335"/>
      <c r="AZ66" s="335"/>
      <c r="BA66" s="335"/>
      <c r="BB66" s="335"/>
      <c r="BC66" s="335"/>
      <c r="BD66" s="335"/>
      <c r="BE66" s="335"/>
      <c r="BF66" s="335"/>
      <c r="BG66" s="335"/>
      <c r="BH66" s="335"/>
      <c r="BI66" s="335"/>
      <c r="BJ66" s="335"/>
      <c r="BK66" s="335"/>
      <c r="BL66" s="335"/>
      <c r="BM66" s="335"/>
      <c r="BN66" s="335"/>
      <c r="BO66" s="335"/>
      <c r="BP66" s="335"/>
      <c r="BQ66" s="335"/>
      <c r="BR66" s="335"/>
      <c r="BS66" s="335"/>
      <c r="BT66" s="335"/>
      <c r="BU66" s="335"/>
      <c r="BV66" s="335"/>
      <c r="BW66" s="335"/>
    </row>
    <row r="67" spans="1:75" s="336" customFormat="1" ht="41.25" customHeight="1">
      <c r="A67" s="329"/>
      <c r="B67" s="665" t="s">
        <v>218</v>
      </c>
      <c r="C67" s="620"/>
      <c r="D67" s="532"/>
      <c r="E67" s="480" t="s">
        <v>155</v>
      </c>
      <c r="F67" s="332">
        <v>1</v>
      </c>
      <c r="G67" s="480">
        <v>0</v>
      </c>
      <c r="H67" s="332">
        <v>0</v>
      </c>
      <c r="I67" s="480"/>
      <c r="J67" s="332"/>
      <c r="K67" s="480"/>
      <c r="L67" s="332"/>
      <c r="M67" s="480"/>
      <c r="N67" s="332"/>
      <c r="O67" s="480"/>
      <c r="P67" s="332"/>
      <c r="Q67" s="480"/>
      <c r="R67" s="332"/>
      <c r="S67" s="621"/>
      <c r="T67" s="532"/>
      <c r="U67" s="621"/>
      <c r="V67" s="532"/>
      <c r="W67" s="480"/>
      <c r="X67" s="332"/>
      <c r="Y67" s="621"/>
      <c r="Z67" s="532"/>
      <c r="AA67" s="480"/>
      <c r="AB67" s="332"/>
      <c r="AC67" s="480"/>
      <c r="AD67" s="332"/>
      <c r="AE67" s="480"/>
      <c r="AF67" s="332"/>
      <c r="AG67" s="480"/>
      <c r="AH67" s="332"/>
      <c r="AI67" s="480"/>
      <c r="AJ67" s="332"/>
      <c r="AK67" s="444">
        <f t="shared" si="4"/>
        <v>1</v>
      </c>
      <c r="AL67" s="370" t="s">
        <v>294</v>
      </c>
      <c r="AM67" s="444">
        <f t="shared" si="5"/>
        <v>1</v>
      </c>
      <c r="AN67" s="370" t="s">
        <v>279</v>
      </c>
      <c r="AO67" s="390">
        <v>10</v>
      </c>
      <c r="AP67" s="366" t="s">
        <v>189</v>
      </c>
      <c r="AQ67" s="335"/>
      <c r="AR67" s="335"/>
      <c r="AS67" s="335"/>
      <c r="AT67" s="335"/>
      <c r="AU67" s="335"/>
      <c r="AV67" s="335"/>
      <c r="AW67" s="335"/>
      <c r="AX67" s="335"/>
      <c r="AY67" s="335"/>
      <c r="AZ67" s="335"/>
      <c r="BA67" s="335"/>
      <c r="BB67" s="335"/>
      <c r="BC67" s="335"/>
      <c r="BD67" s="335"/>
      <c r="BE67" s="335"/>
      <c r="BF67" s="335"/>
      <c r="BG67" s="335"/>
      <c r="BH67" s="335"/>
      <c r="BI67" s="335"/>
      <c r="BJ67" s="335"/>
      <c r="BK67" s="335"/>
      <c r="BL67" s="335"/>
      <c r="BM67" s="335"/>
      <c r="BN67" s="335"/>
      <c r="BO67" s="335"/>
      <c r="BP67" s="335"/>
      <c r="BQ67" s="335"/>
      <c r="BR67" s="335"/>
      <c r="BS67" s="335"/>
      <c r="BT67" s="335"/>
      <c r="BU67" s="335"/>
      <c r="BV67" s="335"/>
      <c r="BW67" s="335"/>
    </row>
    <row r="68" spans="1:75" s="336" customFormat="1" ht="42" thickBot="1">
      <c r="A68" s="660"/>
      <c r="B68" s="665" t="s">
        <v>163</v>
      </c>
      <c r="C68" s="620"/>
      <c r="D68" s="532"/>
      <c r="E68" s="480" t="s">
        <v>148</v>
      </c>
      <c r="F68" s="332">
        <v>1</v>
      </c>
      <c r="G68" s="480">
        <v>0</v>
      </c>
      <c r="H68" s="332">
        <v>0</v>
      </c>
      <c r="I68" s="480"/>
      <c r="J68" s="332"/>
      <c r="K68" s="480"/>
      <c r="L68" s="332"/>
      <c r="M68" s="480"/>
      <c r="N68" s="332"/>
      <c r="O68" s="480"/>
      <c r="P68" s="332"/>
      <c r="Q68" s="480"/>
      <c r="R68" s="332"/>
      <c r="S68" s="621"/>
      <c r="T68" s="532"/>
      <c r="U68" s="621"/>
      <c r="V68" s="532"/>
      <c r="W68" s="622"/>
      <c r="X68" s="532"/>
      <c r="Y68" s="621"/>
      <c r="Z68" s="532"/>
      <c r="AA68" s="480"/>
      <c r="AB68" s="332"/>
      <c r="AC68" s="480"/>
      <c r="AD68" s="332"/>
      <c r="AE68" s="480"/>
      <c r="AF68" s="332"/>
      <c r="AG68" s="480"/>
      <c r="AH68" s="332"/>
      <c r="AI68" s="480"/>
      <c r="AJ68" s="332"/>
      <c r="AK68" s="444">
        <f t="shared" si="4"/>
        <v>1</v>
      </c>
      <c r="AL68" s="370" t="s">
        <v>294</v>
      </c>
      <c r="AM68" s="444">
        <f t="shared" si="5"/>
        <v>1</v>
      </c>
      <c r="AN68" s="370" t="s">
        <v>279</v>
      </c>
      <c r="AO68" s="390">
        <v>11</v>
      </c>
      <c r="AP68" s="366" t="s">
        <v>198</v>
      </c>
      <c r="AQ68" s="335"/>
      <c r="AR68" s="335"/>
      <c r="AS68" s="335"/>
      <c r="AT68" s="335"/>
      <c r="AU68" s="335"/>
      <c r="AV68" s="335"/>
      <c r="AW68" s="335"/>
      <c r="AX68" s="335"/>
      <c r="AY68" s="335"/>
      <c r="AZ68" s="335"/>
      <c r="BA68" s="335"/>
      <c r="BB68" s="335"/>
      <c r="BC68" s="335"/>
      <c r="BD68" s="335"/>
      <c r="BE68" s="335"/>
      <c r="BF68" s="335"/>
      <c r="BG68" s="335"/>
      <c r="BH68" s="335"/>
      <c r="BI68" s="335"/>
      <c r="BJ68" s="335"/>
      <c r="BK68" s="335"/>
      <c r="BL68" s="335"/>
      <c r="BM68" s="335"/>
      <c r="BN68" s="335"/>
      <c r="BO68" s="335"/>
      <c r="BP68" s="335"/>
      <c r="BQ68" s="335"/>
      <c r="BR68" s="335"/>
      <c r="BS68" s="335"/>
      <c r="BT68" s="335"/>
      <c r="BU68" s="335"/>
      <c r="BV68" s="335"/>
      <c r="BW68" s="335"/>
    </row>
    <row r="69" spans="1:75" s="336" customFormat="1" ht="27.75">
      <c r="A69" s="506"/>
      <c r="B69" s="659" t="s">
        <v>284</v>
      </c>
      <c r="C69" s="620"/>
      <c r="D69" s="532"/>
      <c r="E69" s="480" t="s">
        <v>149</v>
      </c>
      <c r="F69" s="332">
        <v>1</v>
      </c>
      <c r="G69" s="480">
        <v>0</v>
      </c>
      <c r="H69" s="332">
        <v>0</v>
      </c>
      <c r="I69" s="480"/>
      <c r="J69" s="332"/>
      <c r="K69" s="480"/>
      <c r="L69" s="332"/>
      <c r="M69" s="480"/>
      <c r="N69" s="332"/>
      <c r="O69" s="480"/>
      <c r="P69" s="332"/>
      <c r="Q69" s="480"/>
      <c r="R69" s="332"/>
      <c r="S69" s="621"/>
      <c r="T69" s="532"/>
      <c r="U69" s="656"/>
      <c r="V69" s="654"/>
      <c r="W69" s="655"/>
      <c r="X69" s="654"/>
      <c r="Y69" s="656"/>
      <c r="Z69" s="532"/>
      <c r="AA69" s="480"/>
      <c r="AB69" s="332"/>
      <c r="AC69" s="480"/>
      <c r="AD69" s="332"/>
      <c r="AE69" s="480"/>
      <c r="AF69" s="332"/>
      <c r="AG69" s="480"/>
      <c r="AH69" s="332"/>
      <c r="AI69" s="480"/>
      <c r="AJ69" s="332"/>
      <c r="AK69" s="444">
        <f t="shared" si="4"/>
        <v>1</v>
      </c>
      <c r="AL69" s="370" t="s">
        <v>294</v>
      </c>
      <c r="AM69" s="444">
        <f t="shared" si="5"/>
        <v>1</v>
      </c>
      <c r="AN69" s="370" t="s">
        <v>279</v>
      </c>
      <c r="AO69" s="390">
        <v>12</v>
      </c>
      <c r="AP69" s="366" t="s">
        <v>199</v>
      </c>
      <c r="AQ69" s="335"/>
      <c r="AR69" s="335"/>
      <c r="AS69" s="335"/>
      <c r="AT69" s="335"/>
      <c r="AU69" s="335"/>
      <c r="AV69" s="335"/>
      <c r="AW69" s="335"/>
      <c r="AX69" s="335"/>
      <c r="AY69" s="335"/>
      <c r="AZ69" s="335"/>
      <c r="BA69" s="335"/>
      <c r="BB69" s="335"/>
      <c r="BC69" s="335"/>
      <c r="BD69" s="335"/>
      <c r="BE69" s="335"/>
      <c r="BF69" s="335"/>
      <c r="BG69" s="335"/>
      <c r="BH69" s="335"/>
      <c r="BI69" s="335"/>
      <c r="BJ69" s="335"/>
      <c r="BK69" s="335"/>
      <c r="BL69" s="335"/>
      <c r="BM69" s="335"/>
      <c r="BN69" s="335"/>
      <c r="BO69" s="335"/>
      <c r="BP69" s="335"/>
      <c r="BQ69" s="335"/>
      <c r="BR69" s="335"/>
      <c r="BS69" s="335"/>
      <c r="BT69" s="335"/>
      <c r="BU69" s="335"/>
      <c r="BV69" s="335"/>
      <c r="BW69" s="335"/>
    </row>
    <row r="70" spans="1:75" s="336" customFormat="1" ht="28.5" thickBot="1">
      <c r="A70" s="506"/>
      <c r="B70" s="626" t="s">
        <v>285</v>
      </c>
      <c r="C70" s="667"/>
      <c r="D70" s="630"/>
      <c r="E70" s="629" t="s">
        <v>172</v>
      </c>
      <c r="F70" s="630">
        <v>1</v>
      </c>
      <c r="G70" s="629">
        <v>0</v>
      </c>
      <c r="H70" s="630">
        <v>0</v>
      </c>
      <c r="I70" s="629"/>
      <c r="J70" s="630"/>
      <c r="K70" s="629"/>
      <c r="L70" s="630"/>
      <c r="M70" s="629"/>
      <c r="N70" s="630"/>
      <c r="O70" s="629"/>
      <c r="P70" s="630"/>
      <c r="Q70" s="629"/>
      <c r="R70" s="630"/>
      <c r="S70" s="631"/>
      <c r="T70" s="628"/>
      <c r="U70" s="631"/>
      <c r="V70" s="628"/>
      <c r="W70" s="629"/>
      <c r="X70" s="630"/>
      <c r="Y70" s="631"/>
      <c r="Z70" s="628"/>
      <c r="AA70" s="629"/>
      <c r="AB70" s="630"/>
      <c r="AC70" s="629"/>
      <c r="AD70" s="630"/>
      <c r="AE70" s="629"/>
      <c r="AF70" s="630"/>
      <c r="AG70" s="629"/>
      <c r="AH70" s="630"/>
      <c r="AI70" s="629"/>
      <c r="AJ70" s="630"/>
      <c r="AK70" s="638">
        <f t="shared" si="4"/>
        <v>1</v>
      </c>
      <c r="AL70" s="433" t="s">
        <v>294</v>
      </c>
      <c r="AM70" s="638">
        <f t="shared" si="5"/>
        <v>1</v>
      </c>
      <c r="AN70" s="433" t="s">
        <v>279</v>
      </c>
      <c r="AO70" s="503">
        <v>13</v>
      </c>
      <c r="AP70" s="539" t="s">
        <v>239</v>
      </c>
      <c r="AQ70" s="335"/>
      <c r="AR70" s="335"/>
      <c r="AS70" s="335"/>
      <c r="AT70" s="335"/>
      <c r="AU70" s="335"/>
      <c r="AV70" s="335"/>
      <c r="AW70" s="335"/>
      <c r="AX70" s="335"/>
      <c r="AY70" s="335"/>
      <c r="AZ70" s="335"/>
      <c r="BA70" s="335"/>
      <c r="BB70" s="335"/>
      <c r="BC70" s="335"/>
      <c r="BD70" s="335"/>
      <c r="BE70" s="335"/>
      <c r="BF70" s="335"/>
      <c r="BG70" s="335"/>
      <c r="BH70" s="335"/>
      <c r="BI70" s="335"/>
      <c r="BJ70" s="335"/>
      <c r="BK70" s="335"/>
      <c r="BL70" s="335"/>
      <c r="BM70" s="335"/>
      <c r="BN70" s="335"/>
      <c r="BO70" s="335"/>
      <c r="BP70" s="335"/>
      <c r="BQ70" s="335"/>
      <c r="BR70" s="335"/>
      <c r="BS70" s="335"/>
      <c r="BT70" s="335"/>
      <c r="BU70" s="335"/>
      <c r="BV70" s="335"/>
      <c r="BW70" s="335"/>
    </row>
    <row r="71" spans="1:75" s="336" customFormat="1" ht="27.75" hidden="1">
      <c r="A71" s="668"/>
      <c r="B71" s="669" t="s">
        <v>90</v>
      </c>
      <c r="C71" s="508"/>
      <c r="D71" s="509"/>
      <c r="E71" s="510"/>
      <c r="F71" s="509"/>
      <c r="G71" s="510">
        <v>0</v>
      </c>
      <c r="H71" s="509">
        <v>0</v>
      </c>
      <c r="I71" s="510"/>
      <c r="J71" s="509"/>
      <c r="K71" s="510"/>
      <c r="L71" s="509"/>
      <c r="M71" s="510"/>
      <c r="N71" s="509"/>
      <c r="O71" s="510"/>
      <c r="P71" s="509"/>
      <c r="Q71" s="510"/>
      <c r="R71" s="509"/>
      <c r="S71" s="670"/>
      <c r="T71" s="671"/>
      <c r="U71" s="672"/>
      <c r="V71" s="671"/>
      <c r="W71" s="670"/>
      <c r="X71" s="509"/>
      <c r="Y71" s="511"/>
      <c r="Z71" s="509"/>
      <c r="AA71" s="511"/>
      <c r="AB71" s="509"/>
      <c r="AC71" s="510"/>
      <c r="AD71" s="509"/>
      <c r="AE71" s="511"/>
      <c r="AF71" s="509"/>
      <c r="AG71" s="511"/>
      <c r="AH71" s="509"/>
      <c r="AI71" s="510"/>
      <c r="AJ71" s="509"/>
      <c r="AK71" s="649">
        <f aca="true" t="shared" si="6" ref="AK71:AK84">AM71</f>
        <v>0</v>
      </c>
      <c r="AL71" s="650"/>
      <c r="AM71" s="649">
        <f aca="true" t="shared" si="7" ref="AM71:AM84">D71+F71+H71+J71+N71+P71+R71+T71+X71+AD71+AF71+AH71+AJ71+AB71+V71+L71+Z71</f>
        <v>0</v>
      </c>
      <c r="AN71" s="650"/>
      <c r="AO71" s="553"/>
      <c r="AP71" s="432"/>
      <c r="AQ71" s="335"/>
      <c r="AR71" s="335"/>
      <c r="AS71" s="335"/>
      <c r="AT71" s="335"/>
      <c r="AU71" s="335"/>
      <c r="AV71" s="335"/>
      <c r="AW71" s="335"/>
      <c r="AX71" s="335"/>
      <c r="AY71" s="335"/>
      <c r="AZ71" s="335"/>
      <c r="BA71" s="335"/>
      <c r="BB71" s="335"/>
      <c r="BC71" s="335"/>
      <c r="BD71" s="335"/>
      <c r="BE71" s="335"/>
      <c r="BF71" s="335"/>
      <c r="BG71" s="335"/>
      <c r="BH71" s="335"/>
      <c r="BI71" s="335"/>
      <c r="BJ71" s="335"/>
      <c r="BK71" s="335"/>
      <c r="BL71" s="335"/>
      <c r="BM71" s="335"/>
      <c r="BN71" s="335"/>
      <c r="BO71" s="335"/>
      <c r="BP71" s="335"/>
      <c r="BQ71" s="335"/>
      <c r="BR71" s="335"/>
      <c r="BS71" s="335"/>
      <c r="BT71" s="335"/>
      <c r="BU71" s="335"/>
      <c r="BV71" s="335"/>
      <c r="BW71" s="335"/>
    </row>
    <row r="72" spans="1:42" s="336" customFormat="1" ht="27.75" hidden="1">
      <c r="A72" s="673"/>
      <c r="B72" s="619" t="s">
        <v>271</v>
      </c>
      <c r="C72" s="479"/>
      <c r="D72" s="332"/>
      <c r="E72" s="480"/>
      <c r="F72" s="332"/>
      <c r="G72" s="480">
        <v>0</v>
      </c>
      <c r="H72" s="332">
        <v>0</v>
      </c>
      <c r="I72" s="480"/>
      <c r="J72" s="332"/>
      <c r="K72" s="480"/>
      <c r="L72" s="332"/>
      <c r="M72" s="480"/>
      <c r="N72" s="332"/>
      <c r="O72" s="480"/>
      <c r="P72" s="332"/>
      <c r="Q72" s="480"/>
      <c r="R72" s="332"/>
      <c r="S72" s="622"/>
      <c r="T72" s="532"/>
      <c r="U72" s="480"/>
      <c r="V72" s="332"/>
      <c r="W72" s="622"/>
      <c r="X72" s="532"/>
      <c r="Y72" s="621"/>
      <c r="Z72" s="532"/>
      <c r="AA72" s="621"/>
      <c r="AB72" s="532"/>
      <c r="AC72" s="480"/>
      <c r="AD72" s="332"/>
      <c r="AE72" s="621"/>
      <c r="AF72" s="532"/>
      <c r="AG72" s="621"/>
      <c r="AH72" s="532"/>
      <c r="AI72" s="480"/>
      <c r="AJ72" s="332"/>
      <c r="AK72" s="444">
        <f t="shared" si="6"/>
        <v>0</v>
      </c>
      <c r="AL72" s="370"/>
      <c r="AM72" s="444">
        <f t="shared" si="7"/>
        <v>0</v>
      </c>
      <c r="AN72" s="370"/>
      <c r="AO72" s="390"/>
      <c r="AP72" s="366"/>
    </row>
    <row r="73" spans="1:75" s="336" customFormat="1" ht="27.75" hidden="1">
      <c r="A73" s="506"/>
      <c r="B73" s="448" t="s">
        <v>270</v>
      </c>
      <c r="C73" s="479"/>
      <c r="D73" s="332"/>
      <c r="E73" s="480"/>
      <c r="F73" s="332"/>
      <c r="G73" s="480">
        <v>0</v>
      </c>
      <c r="H73" s="332">
        <v>0</v>
      </c>
      <c r="I73" s="480"/>
      <c r="J73" s="332"/>
      <c r="K73" s="480"/>
      <c r="L73" s="332"/>
      <c r="M73" s="480"/>
      <c r="N73" s="332"/>
      <c r="O73" s="480"/>
      <c r="P73" s="332"/>
      <c r="Q73" s="480"/>
      <c r="R73" s="332"/>
      <c r="S73" s="617"/>
      <c r="T73" s="332"/>
      <c r="U73" s="480"/>
      <c r="V73" s="332"/>
      <c r="W73" s="617"/>
      <c r="X73" s="332"/>
      <c r="Y73" s="331"/>
      <c r="Z73" s="332"/>
      <c r="AA73" s="331"/>
      <c r="AB73" s="332"/>
      <c r="AC73" s="480"/>
      <c r="AD73" s="332"/>
      <c r="AE73" s="480"/>
      <c r="AF73" s="332"/>
      <c r="AG73" s="331"/>
      <c r="AH73" s="332"/>
      <c r="AI73" s="480"/>
      <c r="AJ73" s="332"/>
      <c r="AK73" s="444">
        <f t="shared" si="6"/>
        <v>0</v>
      </c>
      <c r="AL73" s="370"/>
      <c r="AM73" s="444">
        <f t="shared" si="7"/>
        <v>0</v>
      </c>
      <c r="AN73" s="370"/>
      <c r="AO73" s="390"/>
      <c r="AP73" s="366"/>
      <c r="AQ73" s="335"/>
      <c r="AR73" s="335"/>
      <c r="AS73" s="335"/>
      <c r="AT73" s="335"/>
      <c r="AU73" s="335"/>
      <c r="AV73" s="335"/>
      <c r="AW73" s="335"/>
      <c r="AX73" s="335"/>
      <c r="AY73" s="335"/>
      <c r="AZ73" s="335"/>
      <c r="BA73" s="335"/>
      <c r="BB73" s="335"/>
      <c r="BC73" s="335"/>
      <c r="BD73" s="335"/>
      <c r="BE73" s="335"/>
      <c r="BF73" s="335"/>
      <c r="BG73" s="335"/>
      <c r="BH73" s="335"/>
      <c r="BI73" s="335"/>
      <c r="BJ73" s="335"/>
      <c r="BK73" s="335"/>
      <c r="BL73" s="335"/>
      <c r="BM73" s="335"/>
      <c r="BN73" s="335"/>
      <c r="BO73" s="335"/>
      <c r="BP73" s="335"/>
      <c r="BQ73" s="335"/>
      <c r="BR73" s="335"/>
      <c r="BS73" s="335"/>
      <c r="BT73" s="335"/>
      <c r="BU73" s="335"/>
      <c r="BV73" s="335"/>
      <c r="BW73" s="335"/>
    </row>
    <row r="74" spans="1:42" s="336" customFormat="1" ht="28.5" hidden="1" thickBot="1">
      <c r="A74" s="674"/>
      <c r="B74" s="626" t="s">
        <v>287</v>
      </c>
      <c r="C74" s="667"/>
      <c r="D74" s="630"/>
      <c r="E74" s="629"/>
      <c r="F74" s="630"/>
      <c r="G74" s="629">
        <v>0</v>
      </c>
      <c r="H74" s="630">
        <v>0</v>
      </c>
      <c r="I74" s="629"/>
      <c r="J74" s="630"/>
      <c r="K74" s="629"/>
      <c r="L74" s="630"/>
      <c r="M74" s="629"/>
      <c r="N74" s="630"/>
      <c r="O74" s="629"/>
      <c r="P74" s="630"/>
      <c r="Q74" s="629"/>
      <c r="R74" s="630"/>
      <c r="S74" s="632"/>
      <c r="T74" s="628"/>
      <c r="U74" s="629"/>
      <c r="V74" s="630"/>
      <c r="W74" s="632"/>
      <c r="X74" s="675"/>
      <c r="Y74" s="676"/>
      <c r="Z74" s="675"/>
      <c r="AA74" s="676"/>
      <c r="AB74" s="675"/>
      <c r="AC74" s="480"/>
      <c r="AD74" s="332"/>
      <c r="AE74" s="676"/>
      <c r="AF74" s="675"/>
      <c r="AG74" s="676"/>
      <c r="AH74" s="675"/>
      <c r="AI74" s="629"/>
      <c r="AJ74" s="630"/>
      <c r="AK74" s="638">
        <f t="shared" si="6"/>
        <v>0</v>
      </c>
      <c r="AL74" s="433"/>
      <c r="AM74" s="638">
        <f t="shared" si="7"/>
        <v>0</v>
      </c>
      <c r="AN74" s="433"/>
      <c r="AO74" s="503"/>
      <c r="AP74" s="539"/>
    </row>
    <row r="75" spans="1:42" s="336" customFormat="1" ht="27.75" hidden="1">
      <c r="A75" s="677"/>
      <c r="B75" s="669" t="s">
        <v>90</v>
      </c>
      <c r="C75" s="508"/>
      <c r="D75" s="509"/>
      <c r="E75" s="510"/>
      <c r="F75" s="509"/>
      <c r="G75" s="511"/>
      <c r="H75" s="509"/>
      <c r="I75" s="510"/>
      <c r="J75" s="647"/>
      <c r="K75" s="510"/>
      <c r="L75" s="509"/>
      <c r="M75" s="510"/>
      <c r="N75" s="509"/>
      <c r="O75" s="678"/>
      <c r="P75" s="509"/>
      <c r="Q75" s="510"/>
      <c r="R75" s="509"/>
      <c r="S75" s="670"/>
      <c r="T75" s="671"/>
      <c r="U75" s="672"/>
      <c r="V75" s="671"/>
      <c r="W75" s="670"/>
      <c r="X75" s="509"/>
      <c r="Y75" s="511"/>
      <c r="Z75" s="509"/>
      <c r="AA75" s="511"/>
      <c r="AB75" s="509"/>
      <c r="AC75" s="511"/>
      <c r="AD75" s="509"/>
      <c r="AE75" s="511"/>
      <c r="AF75" s="509"/>
      <c r="AG75" s="511"/>
      <c r="AH75" s="509"/>
      <c r="AI75" s="510"/>
      <c r="AJ75" s="509"/>
      <c r="AK75" s="649">
        <f t="shared" si="6"/>
        <v>0</v>
      </c>
      <c r="AL75" s="650"/>
      <c r="AM75" s="649">
        <f t="shared" si="7"/>
        <v>0</v>
      </c>
      <c r="AN75" s="650"/>
      <c r="AO75" s="553"/>
      <c r="AP75" s="432"/>
    </row>
    <row r="76" spans="1:42" s="336" customFormat="1" ht="27.75" hidden="1">
      <c r="A76" s="677"/>
      <c r="B76" s="615" t="s">
        <v>213</v>
      </c>
      <c r="C76" s="479"/>
      <c r="D76" s="332"/>
      <c r="E76" s="480"/>
      <c r="F76" s="332"/>
      <c r="G76" s="331"/>
      <c r="H76" s="332"/>
      <c r="I76" s="480"/>
      <c r="J76" s="571"/>
      <c r="K76" s="480"/>
      <c r="L76" s="332"/>
      <c r="M76" s="480"/>
      <c r="N76" s="332"/>
      <c r="O76" s="622"/>
      <c r="P76" s="532"/>
      <c r="Q76" s="480"/>
      <c r="R76" s="332"/>
      <c r="S76" s="480"/>
      <c r="T76" s="332"/>
      <c r="U76" s="480"/>
      <c r="V76" s="332"/>
      <c r="W76" s="480"/>
      <c r="X76" s="332"/>
      <c r="Y76" s="331"/>
      <c r="Z76" s="332"/>
      <c r="AA76" s="331"/>
      <c r="AB76" s="332"/>
      <c r="AC76" s="331"/>
      <c r="AD76" s="332"/>
      <c r="AE76" s="331"/>
      <c r="AF76" s="332"/>
      <c r="AG76" s="331"/>
      <c r="AH76" s="332"/>
      <c r="AI76" s="480"/>
      <c r="AJ76" s="332"/>
      <c r="AK76" s="444">
        <f t="shared" si="6"/>
        <v>0</v>
      </c>
      <c r="AL76" s="370"/>
      <c r="AM76" s="444">
        <f t="shared" si="7"/>
        <v>0</v>
      </c>
      <c r="AN76" s="370"/>
      <c r="AO76" s="390"/>
      <c r="AP76" s="366"/>
    </row>
    <row r="77" spans="1:42" s="336" customFormat="1" ht="42" hidden="1">
      <c r="A77" s="677"/>
      <c r="B77" s="665" t="s">
        <v>162</v>
      </c>
      <c r="C77" s="479"/>
      <c r="D77" s="332"/>
      <c r="E77" s="480"/>
      <c r="F77" s="332"/>
      <c r="G77" s="331"/>
      <c r="H77" s="332"/>
      <c r="I77" s="481"/>
      <c r="J77" s="571"/>
      <c r="K77" s="480"/>
      <c r="L77" s="332"/>
      <c r="M77" s="480"/>
      <c r="N77" s="332"/>
      <c r="O77" s="622"/>
      <c r="P77" s="532"/>
      <c r="Q77" s="480"/>
      <c r="R77" s="332"/>
      <c r="S77" s="480"/>
      <c r="T77" s="332"/>
      <c r="U77" s="331"/>
      <c r="V77" s="332"/>
      <c r="W77" s="480"/>
      <c r="X77" s="332"/>
      <c r="Y77" s="331"/>
      <c r="Z77" s="332"/>
      <c r="AA77" s="331"/>
      <c r="AB77" s="332"/>
      <c r="AC77" s="331"/>
      <c r="AD77" s="332"/>
      <c r="AE77" s="480"/>
      <c r="AF77" s="332"/>
      <c r="AG77" s="331"/>
      <c r="AH77" s="332"/>
      <c r="AI77" s="480"/>
      <c r="AJ77" s="332"/>
      <c r="AK77" s="444">
        <f t="shared" si="6"/>
        <v>0</v>
      </c>
      <c r="AL77" s="370"/>
      <c r="AM77" s="444">
        <f t="shared" si="7"/>
        <v>0</v>
      </c>
      <c r="AN77" s="370"/>
      <c r="AO77" s="390"/>
      <c r="AP77" s="366"/>
    </row>
    <row r="78" spans="2:42" s="336" customFormat="1" ht="27.75" hidden="1">
      <c r="B78" s="666" t="s">
        <v>253</v>
      </c>
      <c r="C78" s="620"/>
      <c r="D78" s="532"/>
      <c r="E78" s="621"/>
      <c r="F78" s="532"/>
      <c r="G78" s="621"/>
      <c r="H78" s="532"/>
      <c r="I78" s="622"/>
      <c r="J78" s="679"/>
      <c r="K78" s="622"/>
      <c r="L78" s="532"/>
      <c r="M78" s="480"/>
      <c r="N78" s="332"/>
      <c r="O78" s="622"/>
      <c r="P78" s="532"/>
      <c r="Q78" s="480"/>
      <c r="R78" s="332"/>
      <c r="S78" s="621"/>
      <c r="T78" s="532"/>
      <c r="U78" s="621"/>
      <c r="V78" s="532"/>
      <c r="W78" s="622"/>
      <c r="X78" s="532"/>
      <c r="Y78" s="621"/>
      <c r="Z78" s="532"/>
      <c r="AA78" s="621"/>
      <c r="AB78" s="532"/>
      <c r="AC78" s="621"/>
      <c r="AD78" s="532"/>
      <c r="AE78" s="621"/>
      <c r="AF78" s="532"/>
      <c r="AG78" s="621"/>
      <c r="AH78" s="532"/>
      <c r="AI78" s="480"/>
      <c r="AJ78" s="332"/>
      <c r="AK78" s="444">
        <f t="shared" si="6"/>
        <v>0</v>
      </c>
      <c r="AL78" s="370"/>
      <c r="AM78" s="444">
        <f t="shared" si="7"/>
        <v>0</v>
      </c>
      <c r="AN78" s="532"/>
      <c r="AO78" s="390"/>
      <c r="AP78" s="366"/>
    </row>
    <row r="79" spans="2:42" s="336" customFormat="1" ht="42" hidden="1">
      <c r="B79" s="665" t="s">
        <v>195</v>
      </c>
      <c r="C79" s="620"/>
      <c r="D79" s="532"/>
      <c r="E79" s="621"/>
      <c r="F79" s="532"/>
      <c r="G79" s="621"/>
      <c r="H79" s="532"/>
      <c r="I79" s="622"/>
      <c r="J79" s="679"/>
      <c r="K79" s="622"/>
      <c r="L79" s="532"/>
      <c r="M79" s="480"/>
      <c r="N79" s="332"/>
      <c r="O79" s="622"/>
      <c r="P79" s="532"/>
      <c r="Q79" s="480"/>
      <c r="R79" s="332"/>
      <c r="S79" s="621"/>
      <c r="T79" s="532"/>
      <c r="U79" s="621"/>
      <c r="V79" s="532"/>
      <c r="W79" s="622"/>
      <c r="X79" s="532"/>
      <c r="Y79" s="621"/>
      <c r="Z79" s="532"/>
      <c r="AA79" s="621"/>
      <c r="AB79" s="532"/>
      <c r="AC79" s="621"/>
      <c r="AD79" s="532"/>
      <c r="AE79" s="621"/>
      <c r="AF79" s="532"/>
      <c r="AG79" s="621"/>
      <c r="AH79" s="532"/>
      <c r="AI79" s="480"/>
      <c r="AJ79" s="332"/>
      <c r="AK79" s="444">
        <f t="shared" si="6"/>
        <v>0</v>
      </c>
      <c r="AL79" s="370"/>
      <c r="AM79" s="444">
        <f t="shared" si="7"/>
        <v>0</v>
      </c>
      <c r="AN79" s="532"/>
      <c r="AO79" s="390"/>
      <c r="AP79" s="366"/>
    </row>
    <row r="80" spans="2:42" s="336" customFormat="1" ht="27.75" hidden="1">
      <c r="B80" s="666" t="s">
        <v>233</v>
      </c>
      <c r="C80" s="620"/>
      <c r="D80" s="532"/>
      <c r="E80" s="621"/>
      <c r="F80" s="532"/>
      <c r="G80" s="621"/>
      <c r="H80" s="532"/>
      <c r="I80" s="622"/>
      <c r="J80" s="679"/>
      <c r="K80" s="622"/>
      <c r="L80" s="532"/>
      <c r="M80" s="480"/>
      <c r="N80" s="332"/>
      <c r="O80" s="622"/>
      <c r="P80" s="532"/>
      <c r="Q80" s="480"/>
      <c r="R80" s="332"/>
      <c r="S80" s="621"/>
      <c r="T80" s="532"/>
      <c r="U80" s="621"/>
      <c r="V80" s="532"/>
      <c r="W80" s="622"/>
      <c r="X80" s="532"/>
      <c r="Y80" s="621"/>
      <c r="Z80" s="532"/>
      <c r="AA80" s="621"/>
      <c r="AB80" s="532"/>
      <c r="AC80" s="621"/>
      <c r="AD80" s="532"/>
      <c r="AE80" s="621"/>
      <c r="AF80" s="532"/>
      <c r="AG80" s="621"/>
      <c r="AH80" s="532"/>
      <c r="AI80" s="480"/>
      <c r="AJ80" s="332"/>
      <c r="AK80" s="444">
        <f t="shared" si="6"/>
        <v>0</v>
      </c>
      <c r="AL80" s="370"/>
      <c r="AM80" s="444">
        <f t="shared" si="7"/>
        <v>0</v>
      </c>
      <c r="AN80" s="532"/>
      <c r="AO80" s="390"/>
      <c r="AP80" s="366"/>
    </row>
    <row r="81" spans="2:42" s="336" customFormat="1" ht="42" hidden="1">
      <c r="B81" s="665" t="s">
        <v>158</v>
      </c>
      <c r="C81" s="620"/>
      <c r="D81" s="532"/>
      <c r="E81" s="621"/>
      <c r="F81" s="532"/>
      <c r="G81" s="621"/>
      <c r="H81" s="532"/>
      <c r="I81" s="622"/>
      <c r="J81" s="679"/>
      <c r="K81" s="622"/>
      <c r="L81" s="532"/>
      <c r="M81" s="480"/>
      <c r="N81" s="332"/>
      <c r="O81" s="617"/>
      <c r="P81" s="332"/>
      <c r="Q81" s="480"/>
      <c r="R81" s="332"/>
      <c r="S81" s="621"/>
      <c r="T81" s="532"/>
      <c r="U81" s="621"/>
      <c r="V81" s="532"/>
      <c r="W81" s="622"/>
      <c r="X81" s="532"/>
      <c r="Y81" s="621"/>
      <c r="Z81" s="532"/>
      <c r="AA81" s="621"/>
      <c r="AB81" s="532"/>
      <c r="AC81" s="621"/>
      <c r="AD81" s="532"/>
      <c r="AE81" s="621"/>
      <c r="AF81" s="532"/>
      <c r="AG81" s="621"/>
      <c r="AH81" s="532"/>
      <c r="AI81" s="480"/>
      <c r="AJ81" s="332"/>
      <c r="AK81" s="444">
        <f t="shared" si="6"/>
        <v>0</v>
      </c>
      <c r="AL81" s="370"/>
      <c r="AM81" s="444">
        <f t="shared" si="7"/>
        <v>0</v>
      </c>
      <c r="AN81" s="532"/>
      <c r="AO81" s="390"/>
      <c r="AP81" s="366"/>
    </row>
    <row r="82" spans="2:42" s="336" customFormat="1" ht="27.75" hidden="1">
      <c r="B82" s="665" t="s">
        <v>137</v>
      </c>
      <c r="C82" s="620"/>
      <c r="D82" s="532"/>
      <c r="E82" s="621"/>
      <c r="F82" s="532"/>
      <c r="G82" s="621"/>
      <c r="H82" s="532"/>
      <c r="I82" s="622"/>
      <c r="J82" s="679"/>
      <c r="K82" s="622"/>
      <c r="L82" s="532"/>
      <c r="M82" s="621"/>
      <c r="N82" s="532"/>
      <c r="O82" s="621"/>
      <c r="P82" s="532"/>
      <c r="Q82" s="621"/>
      <c r="R82" s="532"/>
      <c r="S82" s="621"/>
      <c r="T82" s="532"/>
      <c r="U82" s="621"/>
      <c r="V82" s="532"/>
      <c r="W82" s="622"/>
      <c r="X82" s="532"/>
      <c r="Y82" s="621"/>
      <c r="Z82" s="532"/>
      <c r="AA82" s="621"/>
      <c r="AB82" s="532"/>
      <c r="AC82" s="621"/>
      <c r="AD82" s="532"/>
      <c r="AE82" s="621"/>
      <c r="AF82" s="532"/>
      <c r="AG82" s="621"/>
      <c r="AH82" s="532"/>
      <c r="AI82" s="480"/>
      <c r="AJ82" s="332"/>
      <c r="AK82" s="444">
        <f t="shared" si="6"/>
        <v>0</v>
      </c>
      <c r="AL82" s="370"/>
      <c r="AM82" s="444">
        <f t="shared" si="7"/>
        <v>0</v>
      </c>
      <c r="AN82" s="532"/>
      <c r="AO82" s="390"/>
      <c r="AP82" s="366"/>
    </row>
    <row r="83" spans="2:42" s="336" customFormat="1" ht="63" hidden="1">
      <c r="B83" s="665" t="s">
        <v>212</v>
      </c>
      <c r="C83" s="620"/>
      <c r="D83" s="532"/>
      <c r="E83" s="621"/>
      <c r="F83" s="532"/>
      <c r="G83" s="621"/>
      <c r="H83" s="532"/>
      <c r="I83" s="622"/>
      <c r="J83" s="679"/>
      <c r="K83" s="622"/>
      <c r="L83" s="532"/>
      <c r="M83" s="621"/>
      <c r="N83" s="532"/>
      <c r="O83" s="621"/>
      <c r="P83" s="532"/>
      <c r="Q83" s="480"/>
      <c r="R83" s="332"/>
      <c r="S83" s="621"/>
      <c r="T83" s="532"/>
      <c r="U83" s="621"/>
      <c r="V83" s="532"/>
      <c r="W83" s="622"/>
      <c r="X83" s="532"/>
      <c r="Y83" s="621"/>
      <c r="Z83" s="532"/>
      <c r="AA83" s="621"/>
      <c r="AB83" s="532"/>
      <c r="AC83" s="621"/>
      <c r="AD83" s="532"/>
      <c r="AE83" s="621"/>
      <c r="AF83" s="532"/>
      <c r="AG83" s="621"/>
      <c r="AH83" s="532"/>
      <c r="AI83" s="480"/>
      <c r="AJ83" s="332"/>
      <c r="AK83" s="444">
        <f t="shared" si="6"/>
        <v>0</v>
      </c>
      <c r="AL83" s="370"/>
      <c r="AM83" s="444">
        <f t="shared" si="7"/>
        <v>0</v>
      </c>
      <c r="AN83" s="532"/>
      <c r="AO83" s="390"/>
      <c r="AP83" s="366"/>
    </row>
    <row r="84" spans="2:42" s="336" customFormat="1" ht="42" hidden="1" thickBot="1">
      <c r="B84" s="680" t="s">
        <v>214</v>
      </c>
      <c r="C84" s="627"/>
      <c r="D84" s="628"/>
      <c r="E84" s="631"/>
      <c r="F84" s="628"/>
      <c r="G84" s="631"/>
      <c r="H84" s="628"/>
      <c r="I84" s="632"/>
      <c r="J84" s="633"/>
      <c r="K84" s="632"/>
      <c r="L84" s="628"/>
      <c r="M84" s="631"/>
      <c r="N84" s="628"/>
      <c r="O84" s="631"/>
      <c r="P84" s="628"/>
      <c r="Q84" s="629"/>
      <c r="R84" s="630"/>
      <c r="S84" s="631"/>
      <c r="T84" s="628"/>
      <c r="U84" s="631"/>
      <c r="V84" s="628"/>
      <c r="W84" s="632"/>
      <c r="X84" s="628"/>
      <c r="Y84" s="631"/>
      <c r="Z84" s="628"/>
      <c r="AA84" s="631"/>
      <c r="AB84" s="628"/>
      <c r="AC84" s="631"/>
      <c r="AD84" s="628"/>
      <c r="AE84" s="631"/>
      <c r="AF84" s="628"/>
      <c r="AG84" s="631"/>
      <c r="AH84" s="628"/>
      <c r="AI84" s="480"/>
      <c r="AJ84" s="332"/>
      <c r="AK84" s="638">
        <f t="shared" si="6"/>
        <v>0</v>
      </c>
      <c r="AL84" s="433"/>
      <c r="AM84" s="638">
        <f t="shared" si="7"/>
        <v>0</v>
      </c>
      <c r="AN84" s="628"/>
      <c r="AO84" s="390"/>
      <c r="AP84" s="366"/>
    </row>
    <row r="85" spans="2:23" s="336" customFormat="1" ht="30">
      <c r="B85" s="681" t="s">
        <v>289</v>
      </c>
      <c r="I85" s="682"/>
      <c r="J85" s="682"/>
      <c r="K85" s="682"/>
      <c r="W85" s="682"/>
    </row>
    <row r="86" spans="2:23" s="592" customFormat="1" ht="27.75">
      <c r="B86" s="592" t="s">
        <v>290</v>
      </c>
      <c r="J86" s="683"/>
      <c r="K86" s="683"/>
      <c r="W86" s="683"/>
    </row>
    <row r="87" spans="2:23" s="592" customFormat="1" ht="27.75">
      <c r="B87" s="592" t="s">
        <v>296</v>
      </c>
      <c r="J87" s="683"/>
      <c r="K87" s="683"/>
      <c r="W87" s="683"/>
    </row>
    <row r="88" spans="2:23" s="592" customFormat="1" ht="27.75">
      <c r="B88" s="592" t="s">
        <v>295</v>
      </c>
      <c r="J88" s="683"/>
      <c r="K88" s="683"/>
      <c r="W88" s="683"/>
    </row>
    <row r="89" spans="2:23" s="592" customFormat="1" ht="27.75">
      <c r="B89" s="592" t="s">
        <v>305</v>
      </c>
      <c r="J89" s="683"/>
      <c r="K89" s="683"/>
      <c r="W89" s="683"/>
    </row>
    <row r="90" spans="2:23" s="592" customFormat="1" ht="27.75">
      <c r="B90" s="592" t="s">
        <v>304</v>
      </c>
      <c r="J90" s="683"/>
      <c r="K90" s="683"/>
      <c r="W90" s="683"/>
    </row>
    <row r="91" spans="2:23" s="336" customFormat="1" ht="30">
      <c r="B91" s="681" t="s">
        <v>300</v>
      </c>
      <c r="I91" s="682"/>
      <c r="J91" s="682"/>
      <c r="K91" s="682"/>
      <c r="W91" s="682"/>
    </row>
    <row r="92" spans="10:23" s="336" customFormat="1" ht="16.5">
      <c r="J92" s="682"/>
      <c r="K92" s="682"/>
      <c r="W92" s="682"/>
    </row>
    <row r="93" spans="10:23" s="336" customFormat="1" ht="16.5">
      <c r="J93" s="682"/>
      <c r="K93" s="682"/>
      <c r="W93" s="682"/>
    </row>
    <row r="94" spans="10:23" s="336" customFormat="1" ht="16.5">
      <c r="J94" s="682"/>
      <c r="K94" s="682"/>
      <c r="W94" s="682"/>
    </row>
    <row r="95" spans="10:23" s="336" customFormat="1" ht="16.5">
      <c r="J95" s="682"/>
      <c r="K95" s="682"/>
      <c r="W95" s="682"/>
    </row>
    <row r="96" spans="10:23" s="336" customFormat="1" ht="16.5">
      <c r="J96" s="682"/>
      <c r="K96" s="682"/>
      <c r="W96" s="682"/>
    </row>
    <row r="97" spans="10:23" s="336" customFormat="1" ht="16.5">
      <c r="J97" s="682"/>
      <c r="K97" s="682"/>
      <c r="W97" s="682"/>
    </row>
    <row r="98" spans="10:23" s="336" customFormat="1" ht="16.5">
      <c r="J98" s="682"/>
      <c r="K98" s="682"/>
      <c r="W98" s="682"/>
    </row>
    <row r="99" spans="10:23" s="336" customFormat="1" ht="16.5">
      <c r="J99" s="682"/>
      <c r="K99" s="682"/>
      <c r="W99" s="682"/>
    </row>
    <row r="100" spans="10:23" s="336" customFormat="1" ht="16.5">
      <c r="J100" s="682"/>
      <c r="K100" s="682"/>
      <c r="W100" s="682"/>
    </row>
    <row r="101" spans="10:23" s="336" customFormat="1" ht="16.5">
      <c r="J101" s="682"/>
      <c r="K101" s="682"/>
      <c r="W101" s="682"/>
    </row>
    <row r="102" spans="10:23" s="336" customFormat="1" ht="16.5">
      <c r="J102" s="682"/>
      <c r="K102" s="682"/>
      <c r="W102" s="682"/>
    </row>
    <row r="103" spans="10:23" s="336" customFormat="1" ht="16.5">
      <c r="J103" s="682"/>
      <c r="K103" s="682"/>
      <c r="W103" s="682"/>
    </row>
    <row r="104" spans="10:23" s="336" customFormat="1" ht="16.5">
      <c r="J104" s="682"/>
      <c r="K104" s="682"/>
      <c r="W104" s="682"/>
    </row>
    <row r="105" spans="10:23" s="336" customFormat="1" ht="16.5">
      <c r="J105" s="682"/>
      <c r="K105" s="682"/>
      <c r="W105" s="682"/>
    </row>
    <row r="106" spans="10:23" s="336" customFormat="1" ht="16.5">
      <c r="J106" s="682"/>
      <c r="K106" s="682"/>
      <c r="W106" s="682"/>
    </row>
    <row r="107" spans="10:23" s="336" customFormat="1" ht="16.5">
      <c r="J107" s="682"/>
      <c r="K107" s="682"/>
      <c r="W107" s="682"/>
    </row>
    <row r="108" s="336" customFormat="1" ht="16.5">
      <c r="W108" s="682"/>
    </row>
    <row r="109" s="336" customFormat="1" ht="16.5">
      <c r="W109" s="682"/>
    </row>
    <row r="110" s="336" customFormat="1" ht="16.5">
      <c r="W110" s="682"/>
    </row>
    <row r="111" s="336" customFormat="1" ht="16.5">
      <c r="W111" s="682"/>
    </row>
    <row r="112" s="336" customFormat="1" ht="16.5">
      <c r="W112" s="682"/>
    </row>
    <row r="113" s="336" customFormat="1" ht="16.5">
      <c r="W113" s="682"/>
    </row>
    <row r="114" s="336" customFormat="1" ht="16.5">
      <c r="W114" s="682"/>
    </row>
    <row r="115" s="336" customFormat="1" ht="16.5">
      <c r="W115" s="682"/>
    </row>
    <row r="116" s="336" customFormat="1" ht="16.5">
      <c r="W116" s="682"/>
    </row>
    <row r="117" s="336" customFormat="1" ht="16.5">
      <c r="W117" s="682"/>
    </row>
    <row r="118" s="336" customFormat="1" ht="16.5">
      <c r="W118" s="682"/>
    </row>
    <row r="119" s="336" customFormat="1" ht="16.5">
      <c r="W119" s="682"/>
    </row>
    <row r="120" s="336" customFormat="1" ht="16.5">
      <c r="W120" s="682"/>
    </row>
    <row r="121" s="336" customFormat="1" ht="16.5">
      <c r="W121" s="682"/>
    </row>
    <row r="122" s="336" customFormat="1" ht="16.5">
      <c r="W122" s="682"/>
    </row>
    <row r="123" s="336" customFormat="1" ht="16.5">
      <c r="W123" s="682"/>
    </row>
    <row r="124" s="336" customFormat="1" ht="16.5">
      <c r="W124" s="682"/>
    </row>
    <row r="125" s="336" customFormat="1" ht="16.5">
      <c r="W125" s="682"/>
    </row>
    <row r="126" s="336" customFormat="1" ht="16.5">
      <c r="W126" s="682"/>
    </row>
    <row r="127" s="336" customFormat="1" ht="16.5">
      <c r="W127" s="682"/>
    </row>
    <row r="128" s="336" customFormat="1" ht="16.5">
      <c r="W128" s="682"/>
    </row>
    <row r="129" s="336" customFormat="1" ht="16.5">
      <c r="W129" s="682"/>
    </row>
    <row r="130" s="336" customFormat="1" ht="16.5">
      <c r="W130" s="682"/>
    </row>
    <row r="131" s="336" customFormat="1" ht="16.5">
      <c r="W131" s="682"/>
    </row>
    <row r="132" ht="16.5">
      <c r="W132" s="386"/>
    </row>
    <row r="133" ht="16.5">
      <c r="W133" s="386"/>
    </row>
    <row r="134" ht="16.5">
      <c r="W134" s="386"/>
    </row>
    <row r="135" ht="16.5">
      <c r="W135" s="386"/>
    </row>
    <row r="136" ht="16.5">
      <c r="W136" s="386"/>
    </row>
    <row r="137" ht="16.5">
      <c r="W137" s="386"/>
    </row>
  </sheetData>
  <sheetProtection/>
  <mergeCells count="23">
    <mergeCell ref="A8:A10"/>
    <mergeCell ref="B8:B10"/>
    <mergeCell ref="G8:H9"/>
    <mergeCell ref="E8:F9"/>
    <mergeCell ref="C8:D9"/>
    <mergeCell ref="M8:N9"/>
    <mergeCell ref="K8:L9"/>
    <mergeCell ref="W8:X9"/>
    <mergeCell ref="O8:P9"/>
    <mergeCell ref="I8:J9"/>
    <mergeCell ref="U8:V9"/>
    <mergeCell ref="S8:T9"/>
    <mergeCell ref="Q8:R9"/>
    <mergeCell ref="AO8:AP8"/>
    <mergeCell ref="AK8:AL8"/>
    <mergeCell ref="AM8:AN8"/>
    <mergeCell ref="AA9:AB9"/>
    <mergeCell ref="AI8:AJ9"/>
    <mergeCell ref="AG8:AH9"/>
    <mergeCell ref="AE8:AF9"/>
    <mergeCell ref="AC8:AD9"/>
    <mergeCell ref="Y8:AB8"/>
    <mergeCell ref="Y9:Z9"/>
  </mergeCells>
  <printOptions horizontalCentered="1"/>
  <pageMargins left="0.3937007874015748" right="0.35433070866141736" top="0.2362204724409449" bottom="0.31496062992125984" header="0.1968503937007874" footer="0.2362204724409449"/>
  <pageSetup fitToHeight="1" fitToWidth="1" horizontalDpi="600" verticalDpi="600" orientation="landscape" paperSize="9" scale="28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8:BW134"/>
  <sheetViews>
    <sheetView showZeros="0" zoomScale="75" zoomScaleNormal="75" zoomScalePageLayoutView="0" workbookViewId="0" topLeftCell="B1">
      <pane xSplit="1" ySplit="10" topLeftCell="C41" activePane="bottomRight" state="frozen"/>
      <selection pane="topLeft" activeCell="B1" sqref="B1"/>
      <selection pane="topRight" activeCell="C1" sqref="C1"/>
      <selection pane="bottomLeft" activeCell="B10" sqref="B10"/>
      <selection pane="bottomRight" activeCell="AG10" sqref="AG10"/>
    </sheetView>
  </sheetViews>
  <sheetFormatPr defaultColWidth="9.125" defaultRowHeight="12.75"/>
  <cols>
    <col min="1" max="1" width="4.875" style="1" hidden="1" customWidth="1"/>
    <col min="2" max="2" width="51.375" style="1" customWidth="1"/>
    <col min="3" max="28" width="9.625" style="1" customWidth="1"/>
    <col min="29" max="30" width="9.625" style="1" hidden="1" customWidth="1"/>
    <col min="31" max="36" width="9.625" style="1" customWidth="1"/>
    <col min="37" max="37" width="15.50390625" style="1" customWidth="1"/>
    <col min="38" max="38" width="12.50390625" style="1" customWidth="1"/>
    <col min="39" max="39" width="15.375" style="1" customWidth="1"/>
    <col min="40" max="40" width="13.125" style="1" customWidth="1"/>
    <col min="41" max="41" width="13.875" style="1" bestFit="1" customWidth="1"/>
    <col min="42" max="42" width="13.125" style="336" customWidth="1"/>
    <col min="43" max="16384" width="9.125" style="1" customWidth="1"/>
  </cols>
  <sheetData>
    <row r="7" ht="44.25" customHeight="1" thickBot="1"/>
    <row r="8" spans="1:75" ht="34.5" customHeight="1">
      <c r="A8" s="723" t="s">
        <v>31</v>
      </c>
      <c r="B8" s="729" t="s">
        <v>61</v>
      </c>
      <c r="C8" s="739" t="s">
        <v>27</v>
      </c>
      <c r="D8" s="740"/>
      <c r="E8" s="739" t="s">
        <v>24</v>
      </c>
      <c r="F8" s="740"/>
      <c r="G8" s="739" t="s">
        <v>18</v>
      </c>
      <c r="H8" s="740"/>
      <c r="I8" s="739" t="s">
        <v>22</v>
      </c>
      <c r="J8" s="740"/>
      <c r="K8" s="739" t="s">
        <v>182</v>
      </c>
      <c r="L8" s="740"/>
      <c r="M8" s="739" t="s">
        <v>23</v>
      </c>
      <c r="N8" s="740"/>
      <c r="O8" s="739" t="s">
        <v>25</v>
      </c>
      <c r="P8" s="740"/>
      <c r="Q8" s="739" t="str">
        <f>'2012'!Q8:R9</f>
        <v>Бакетбол</v>
      </c>
      <c r="R8" s="740"/>
      <c r="S8" s="739" t="str">
        <f>'2012'!S8:T9</f>
        <v>Л/а кросс</v>
      </c>
      <c r="T8" s="740"/>
      <c r="U8" s="739" t="str">
        <f>'2012'!U8:V9</f>
        <v>Эстафетный бег</v>
      </c>
      <c r="V8" s="740"/>
      <c r="W8" s="739" t="s">
        <v>121</v>
      </c>
      <c r="X8" s="740"/>
      <c r="Y8" s="727" t="s">
        <v>122</v>
      </c>
      <c r="Z8" s="710"/>
      <c r="AA8" s="710"/>
      <c r="AB8" s="728"/>
      <c r="AC8" s="739" t="str">
        <f>'2012'!AC8:AD9</f>
        <v>Стендовая стрельба</v>
      </c>
      <c r="AD8" s="740"/>
      <c r="AE8" s="739" t="str">
        <f>'2012'!AE8:AF9</f>
        <v>Гиревой спорт</v>
      </c>
      <c r="AF8" s="740"/>
      <c r="AG8" s="739" t="s">
        <v>64</v>
      </c>
      <c r="AH8" s="740"/>
      <c r="AI8" s="739" t="s">
        <v>65</v>
      </c>
      <c r="AJ8" s="740"/>
      <c r="AK8" s="727" t="s">
        <v>71</v>
      </c>
      <c r="AL8" s="728"/>
      <c r="AM8" s="727" t="s">
        <v>72</v>
      </c>
      <c r="AN8" s="728"/>
      <c r="AO8" s="727" t="s">
        <v>142</v>
      </c>
      <c r="AP8" s="728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</row>
    <row r="9" spans="1:75" ht="16.5">
      <c r="A9" s="745"/>
      <c r="B9" s="746"/>
      <c r="C9" s="741"/>
      <c r="D9" s="742"/>
      <c r="E9" s="741"/>
      <c r="F9" s="742"/>
      <c r="G9" s="741"/>
      <c r="H9" s="742"/>
      <c r="I9" s="741"/>
      <c r="J9" s="742"/>
      <c r="K9" s="741"/>
      <c r="L9" s="742"/>
      <c r="M9" s="741"/>
      <c r="N9" s="742"/>
      <c r="O9" s="741"/>
      <c r="P9" s="742"/>
      <c r="Q9" s="741"/>
      <c r="R9" s="742"/>
      <c r="S9" s="741"/>
      <c r="T9" s="742"/>
      <c r="U9" s="741"/>
      <c r="V9" s="742"/>
      <c r="W9" s="741"/>
      <c r="X9" s="742"/>
      <c r="Y9" s="737" t="s">
        <v>231</v>
      </c>
      <c r="Z9" s="738"/>
      <c r="AA9" s="737" t="s">
        <v>232</v>
      </c>
      <c r="AB9" s="738"/>
      <c r="AC9" s="741"/>
      <c r="AD9" s="742"/>
      <c r="AE9" s="741"/>
      <c r="AF9" s="742"/>
      <c r="AG9" s="741"/>
      <c r="AH9" s="742"/>
      <c r="AI9" s="741"/>
      <c r="AJ9" s="742"/>
      <c r="AK9" s="504"/>
      <c r="AL9" s="505"/>
      <c r="AM9" s="504"/>
      <c r="AN9" s="505"/>
      <c r="AO9" s="504"/>
      <c r="AP9" s="505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</row>
    <row r="10" spans="1:75" ht="30" customHeight="1" thickBot="1">
      <c r="A10" s="724"/>
      <c r="B10" s="730"/>
      <c r="C10" s="136" t="s">
        <v>19</v>
      </c>
      <c r="D10" s="135" t="s">
        <v>20</v>
      </c>
      <c r="E10" s="137" t="s">
        <v>19</v>
      </c>
      <c r="F10" s="138" t="s">
        <v>20</v>
      </c>
      <c r="G10" s="137" t="s">
        <v>19</v>
      </c>
      <c r="H10" s="138" t="s">
        <v>20</v>
      </c>
      <c r="I10" s="137" t="s">
        <v>19</v>
      </c>
      <c r="J10" s="138" t="s">
        <v>20</v>
      </c>
      <c r="K10" s="137" t="s">
        <v>19</v>
      </c>
      <c r="L10" s="138" t="s">
        <v>20</v>
      </c>
      <c r="M10" s="137" t="s">
        <v>19</v>
      </c>
      <c r="N10" s="138" t="s">
        <v>20</v>
      </c>
      <c r="O10" s="134" t="s">
        <v>19</v>
      </c>
      <c r="P10" s="135" t="s">
        <v>20</v>
      </c>
      <c r="Q10" s="134" t="s">
        <v>19</v>
      </c>
      <c r="R10" s="135" t="s">
        <v>20</v>
      </c>
      <c r="S10" s="134" t="s">
        <v>19</v>
      </c>
      <c r="T10" s="135" t="s">
        <v>20</v>
      </c>
      <c r="U10" s="134" t="s">
        <v>19</v>
      </c>
      <c r="V10" s="135" t="s">
        <v>20</v>
      </c>
      <c r="W10" s="134" t="s">
        <v>19</v>
      </c>
      <c r="X10" s="135" t="s">
        <v>20</v>
      </c>
      <c r="Y10" s="134" t="s">
        <v>19</v>
      </c>
      <c r="Z10" s="135" t="s">
        <v>20</v>
      </c>
      <c r="AA10" s="134" t="s">
        <v>19</v>
      </c>
      <c r="AB10" s="135" t="s">
        <v>20</v>
      </c>
      <c r="AC10" s="134" t="s">
        <v>19</v>
      </c>
      <c r="AD10" s="135" t="s">
        <v>20</v>
      </c>
      <c r="AE10" s="134" t="s">
        <v>19</v>
      </c>
      <c r="AF10" s="135" t="s">
        <v>20</v>
      </c>
      <c r="AG10" s="137" t="s">
        <v>19</v>
      </c>
      <c r="AH10" s="138" t="s">
        <v>20</v>
      </c>
      <c r="AI10" s="136" t="s">
        <v>19</v>
      </c>
      <c r="AJ10" s="139" t="s">
        <v>20</v>
      </c>
      <c r="AK10" s="349" t="s">
        <v>29</v>
      </c>
      <c r="AL10" s="350" t="s">
        <v>30</v>
      </c>
      <c r="AM10" s="349" t="s">
        <v>29</v>
      </c>
      <c r="AN10" s="350" t="s">
        <v>30</v>
      </c>
      <c r="AO10" s="349" t="s">
        <v>143</v>
      </c>
      <c r="AP10" s="358" t="s">
        <v>144</v>
      </c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</row>
    <row r="11" spans="1:75" ht="34.5" customHeight="1">
      <c r="A11" s="103"/>
      <c r="B11" s="155" t="s">
        <v>286</v>
      </c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59"/>
      <c r="AL11" s="160"/>
      <c r="AM11" s="159"/>
      <c r="AN11" s="161"/>
      <c r="AO11" s="426"/>
      <c r="AP11" s="359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</row>
    <row r="12" spans="1:75" ht="27.75">
      <c r="A12" s="378"/>
      <c r="B12" s="446" t="str">
        <f>'2012'!B12</f>
        <v>Ремонтное производство</v>
      </c>
      <c r="C12" s="151">
        <f>'2012'!C12</f>
        <v>3</v>
      </c>
      <c r="D12" s="152">
        <f>'2012'!D12</f>
        <v>25</v>
      </c>
      <c r="E12" s="462" t="str">
        <f>'2012'!E12</f>
        <v>18</v>
      </c>
      <c r="F12" s="150">
        <f>'2012'!F12</f>
        <v>10</v>
      </c>
      <c r="G12" s="462">
        <f>'2012'!G12</f>
        <v>3</v>
      </c>
      <c r="H12" s="150">
        <f>'2012'!H12</f>
        <v>25</v>
      </c>
      <c r="I12" s="463" t="str">
        <f>'2012'!I12</f>
        <v>3</v>
      </c>
      <c r="J12" s="146">
        <f>'2012'!J12</f>
        <v>25</v>
      </c>
      <c r="K12" s="462" t="str">
        <f>'2012'!K12</f>
        <v>2</v>
      </c>
      <c r="L12" s="150">
        <f>'2012'!L12</f>
        <v>27</v>
      </c>
      <c r="M12" s="462" t="str">
        <f>'2012'!M12</f>
        <v>3</v>
      </c>
      <c r="N12" s="150">
        <f>'2012'!N12</f>
        <v>25</v>
      </c>
      <c r="O12" s="462" t="str">
        <f>'2012'!O12</f>
        <v>3</v>
      </c>
      <c r="P12" s="570" t="str">
        <f>'2012'!P12</f>
        <v>25</v>
      </c>
      <c r="Q12" s="149">
        <f>'2012'!Q12</f>
        <v>4</v>
      </c>
      <c r="R12" s="150">
        <f>'2012'!R12</f>
        <v>27</v>
      </c>
      <c r="S12" s="462" t="str">
        <f>'2012'!S12</f>
        <v>15</v>
      </c>
      <c r="T12" s="150">
        <f>'2012'!T12</f>
        <v>13</v>
      </c>
      <c r="U12" s="462" t="str">
        <f>'2012'!U12</f>
        <v>2</v>
      </c>
      <c r="V12" s="150">
        <f>'2012'!V12</f>
        <v>28</v>
      </c>
      <c r="W12" s="462" t="str">
        <f>'2012'!W12</f>
        <v>3</v>
      </c>
      <c r="X12" s="150">
        <f>'2012'!X12</f>
        <v>25</v>
      </c>
      <c r="Y12" s="149">
        <f>'2012'!Y12</f>
        <v>2</v>
      </c>
      <c r="Z12" s="150">
        <f>'2012'!Z12</f>
        <v>33</v>
      </c>
      <c r="AA12" s="149">
        <f>'2012'!AA12</f>
        <v>0</v>
      </c>
      <c r="AB12" s="150">
        <f>'2012'!AB12</f>
        <v>0</v>
      </c>
      <c r="AC12" s="149">
        <f>'2012'!AC12</f>
        <v>1</v>
      </c>
      <c r="AD12" s="150">
        <f>'2012'!AD12</f>
        <v>32</v>
      </c>
      <c r="AE12" s="149">
        <f>'2012'!AE12</f>
        <v>4</v>
      </c>
      <c r="AF12" s="150">
        <f>'2012'!AF12</f>
        <v>24</v>
      </c>
      <c r="AG12" s="149">
        <f>'2012'!AG12</f>
        <v>2</v>
      </c>
      <c r="AH12" s="150">
        <f>'2012'!AH12</f>
        <v>30</v>
      </c>
      <c r="AI12" s="462" t="str">
        <f>'2012'!AI12</f>
        <v>1</v>
      </c>
      <c r="AJ12" s="466">
        <f>'2012'!AJ12</f>
        <v>32</v>
      </c>
      <c r="AK12" s="290">
        <f>'2012'!AK12</f>
        <v>406</v>
      </c>
      <c r="AL12" s="364" t="str">
        <f>'2012'!AL12</f>
        <v>1</v>
      </c>
      <c r="AM12" s="288">
        <f>'2012'!AM12</f>
        <v>406</v>
      </c>
      <c r="AN12" s="364" t="str">
        <f>'2012'!AN12</f>
        <v>1</v>
      </c>
      <c r="AO12" s="574" t="str">
        <f>'2012'!AO12</f>
        <v>1</v>
      </c>
      <c r="AP12" s="449">
        <f>'2012'!AP12</f>
        <v>1</v>
      </c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</row>
    <row r="13" spans="1:75" ht="27.75">
      <c r="A13" s="379"/>
      <c r="B13" s="547" t="str">
        <f>'2012'!B13</f>
        <v>УЖДТ</v>
      </c>
      <c r="C13" s="478" t="str">
        <f>'2012'!C13</f>
        <v>9-16</v>
      </c>
      <c r="D13" s="146">
        <f>'2012'!D13</f>
        <v>15.5</v>
      </c>
      <c r="E13" s="463" t="str">
        <f>'2012'!E13</f>
        <v>1</v>
      </c>
      <c r="F13" s="146">
        <f>'2012'!F13</f>
        <v>33</v>
      </c>
      <c r="G13" s="463">
        <f>'2012'!G13</f>
        <v>2</v>
      </c>
      <c r="H13" s="146">
        <f>'2012'!H13</f>
        <v>27</v>
      </c>
      <c r="I13" s="463" t="str">
        <f>'2012'!I13</f>
        <v>1</v>
      </c>
      <c r="J13" s="146">
        <f>'2012'!J13</f>
        <v>30</v>
      </c>
      <c r="K13" s="463" t="str">
        <f>'2012'!K13</f>
        <v>9-18</v>
      </c>
      <c r="L13" s="146">
        <f>'2012'!L13</f>
        <v>14.5</v>
      </c>
      <c r="M13" s="463" t="str">
        <f>'2012'!M13</f>
        <v>6</v>
      </c>
      <c r="N13" s="146">
        <f>'2012'!N13</f>
        <v>22</v>
      </c>
      <c r="O13" s="463" t="str">
        <f>'2012'!O13</f>
        <v>2</v>
      </c>
      <c r="P13" s="566" t="str">
        <f>'2012'!P13</f>
        <v>27</v>
      </c>
      <c r="Q13" s="145">
        <f>'2012'!Q13</f>
        <v>2</v>
      </c>
      <c r="R13" s="146">
        <f>'2012'!R13</f>
        <v>27</v>
      </c>
      <c r="S13" s="463" t="str">
        <f>'2012'!S13</f>
        <v>1</v>
      </c>
      <c r="T13" s="146">
        <f>'2012'!T13</f>
        <v>31</v>
      </c>
      <c r="U13" s="463" t="str">
        <f>'2012'!U13</f>
        <v>1</v>
      </c>
      <c r="V13" s="146">
        <f>'2012'!V13</f>
        <v>30</v>
      </c>
      <c r="W13" s="463" t="str">
        <f>'2012'!W13</f>
        <v>1</v>
      </c>
      <c r="X13" s="146">
        <f>'2012'!X13</f>
        <v>30</v>
      </c>
      <c r="Y13" s="145">
        <f>'2012'!Y13</f>
        <v>1</v>
      </c>
      <c r="Z13" s="146">
        <f>'2012'!Z13</f>
        <v>33</v>
      </c>
      <c r="AA13" s="145">
        <f>'2012'!AA13</f>
        <v>0</v>
      </c>
      <c r="AB13" s="146">
        <f>'2012'!AB13</f>
        <v>0</v>
      </c>
      <c r="AC13" s="145">
        <f>'2012'!AC13</f>
        <v>3</v>
      </c>
      <c r="AD13" s="146">
        <f>'2012'!AD13</f>
        <v>25</v>
      </c>
      <c r="AE13" s="145">
        <f>'2012'!AE13</f>
        <v>5</v>
      </c>
      <c r="AF13" s="146">
        <f>'2012'!AF13</f>
        <v>23</v>
      </c>
      <c r="AG13" s="145">
        <f>'2012'!AG13</f>
        <v>10</v>
      </c>
      <c r="AH13" s="146">
        <f>'2012'!AH13</f>
        <v>18</v>
      </c>
      <c r="AI13" s="463" t="str">
        <f>'2012'!AI13</f>
        <v>11-12</v>
      </c>
      <c r="AJ13" s="467">
        <f>'2012'!AJ13</f>
        <v>16.5</v>
      </c>
      <c r="AK13" s="291">
        <f>'2012'!AK13</f>
        <v>402.5</v>
      </c>
      <c r="AL13" s="348" t="str">
        <f>'2012'!AL13</f>
        <v>2</v>
      </c>
      <c r="AM13" s="273">
        <f>'2012'!AM13</f>
        <v>402.5</v>
      </c>
      <c r="AN13" s="348" t="str">
        <f>'2012'!AN13</f>
        <v>2</v>
      </c>
      <c r="AO13" s="575" t="str">
        <f>'2012'!AO13</f>
        <v>2</v>
      </c>
      <c r="AP13" s="450">
        <f>'2012'!AP13</f>
        <v>2</v>
      </c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</row>
    <row r="14" spans="1:75" ht="27.75">
      <c r="A14" s="379"/>
      <c r="B14" s="547" t="str">
        <f>'2012'!B14</f>
        <v>Дирекция по безопасности и ЧОП "Новолипецкий"</v>
      </c>
      <c r="C14" s="463">
        <f>'2012'!C14</f>
        <v>1</v>
      </c>
      <c r="D14" s="146">
        <f>'2012'!D14</f>
        <v>33</v>
      </c>
      <c r="E14" s="463" t="str">
        <f>'2012'!E14</f>
        <v>7</v>
      </c>
      <c r="F14" s="146">
        <f>'2012'!F14</f>
        <v>21</v>
      </c>
      <c r="G14" s="463">
        <f>'2012'!G14</f>
        <v>9</v>
      </c>
      <c r="H14" s="146">
        <f>'2012'!H14</f>
        <v>19</v>
      </c>
      <c r="I14" s="463" t="str">
        <f>'2012'!I14</f>
        <v>4</v>
      </c>
      <c r="J14" s="146">
        <f>'2012'!J14</f>
        <v>24</v>
      </c>
      <c r="K14" s="493" t="str">
        <f>'2012'!K14</f>
        <v>1</v>
      </c>
      <c r="L14" s="146">
        <f>'2012'!L14</f>
        <v>33</v>
      </c>
      <c r="M14" s="463" t="str">
        <f>'2012'!M14</f>
        <v>2</v>
      </c>
      <c r="N14" s="146">
        <f>'2012'!N14</f>
        <v>27</v>
      </c>
      <c r="O14" s="463" t="str">
        <f>'2012'!O14</f>
        <v>4</v>
      </c>
      <c r="P14" s="566" t="str">
        <f>'2012'!P14</f>
        <v>24</v>
      </c>
      <c r="Q14" s="463" t="str">
        <f>'2012'!Q14</f>
        <v>5-8</v>
      </c>
      <c r="R14" s="146">
        <f>'2012'!R14</f>
        <v>21.5</v>
      </c>
      <c r="S14" s="463" t="str">
        <f>'2012'!S14</f>
        <v>2</v>
      </c>
      <c r="T14" s="146">
        <f>'2012'!T14</f>
        <v>29</v>
      </c>
      <c r="U14" s="463" t="str">
        <f>'2012'!U14</f>
        <v>3</v>
      </c>
      <c r="V14" s="146">
        <f>'2012'!V14</f>
        <v>28</v>
      </c>
      <c r="W14" s="463" t="str">
        <f>'2012'!W14</f>
        <v>3</v>
      </c>
      <c r="X14" s="146">
        <f>'2012'!X14</f>
        <v>25</v>
      </c>
      <c r="Y14" s="145">
        <f>'2012'!Y14</f>
        <v>4</v>
      </c>
      <c r="Z14" s="146">
        <f>'2012'!Z14</f>
        <v>27</v>
      </c>
      <c r="AA14" s="145">
        <f>'2012'!AA14</f>
        <v>0</v>
      </c>
      <c r="AB14" s="146">
        <f>'2012'!AB14</f>
        <v>0</v>
      </c>
      <c r="AC14" s="145">
        <f>'2012'!AC14</f>
        <v>12</v>
      </c>
      <c r="AD14" s="146">
        <f>'2012'!AD14</f>
        <v>16</v>
      </c>
      <c r="AE14" s="145">
        <f>'2012'!AE14</f>
        <v>3</v>
      </c>
      <c r="AF14" s="146">
        <f>'2012'!AF14</f>
        <v>27</v>
      </c>
      <c r="AG14" s="145">
        <f>'2012'!AG14</f>
        <v>9</v>
      </c>
      <c r="AH14" s="146">
        <f>'2012'!AH14</f>
        <v>19</v>
      </c>
      <c r="AI14" s="463" t="str">
        <f>'2012'!AI14</f>
        <v>7-8</v>
      </c>
      <c r="AJ14" s="467">
        <f>'2012'!AJ14</f>
        <v>20.5</v>
      </c>
      <c r="AK14" s="291">
        <f>'2012'!AK14</f>
        <v>394</v>
      </c>
      <c r="AL14" s="348" t="str">
        <f>'2012'!AL14</f>
        <v>3</v>
      </c>
      <c r="AM14" s="273">
        <f>'2012'!AM14</f>
        <v>394</v>
      </c>
      <c r="AN14" s="348" t="str">
        <f>'2012'!AN14</f>
        <v>3</v>
      </c>
      <c r="AO14" s="575" t="str">
        <f>'2012'!AO14</f>
        <v>3</v>
      </c>
      <c r="AP14" s="450">
        <f>'2012'!AP14</f>
        <v>3</v>
      </c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</row>
    <row r="15" spans="1:75" ht="27.75">
      <c r="A15" s="379"/>
      <c r="B15" s="547" t="str">
        <f>'2012'!B15</f>
        <v>КЦ-1</v>
      </c>
      <c r="C15" s="478">
        <f>'2012'!C15</f>
        <v>2</v>
      </c>
      <c r="D15" s="490">
        <f>'2012'!D15</f>
        <v>27</v>
      </c>
      <c r="E15" s="463" t="str">
        <f>'2012'!E15</f>
        <v>33</v>
      </c>
      <c r="F15" s="146">
        <f>'2012'!F15</f>
        <v>1</v>
      </c>
      <c r="G15" s="463">
        <f>'2012'!G15</f>
        <v>4</v>
      </c>
      <c r="H15" s="146">
        <f>'2012'!H15</f>
        <v>12</v>
      </c>
      <c r="I15" s="463" t="str">
        <f>'2012'!I15</f>
        <v>7</v>
      </c>
      <c r="J15" s="146">
        <f>'2012'!J15</f>
        <v>21</v>
      </c>
      <c r="K15" s="463">
        <f>'2012'!K15</f>
        <v>3</v>
      </c>
      <c r="L15" s="146">
        <f>'2012'!L15</f>
        <v>25</v>
      </c>
      <c r="M15" s="463" t="str">
        <f>'2012'!M15</f>
        <v>17</v>
      </c>
      <c r="N15" s="146">
        <f>'2012'!N15</f>
        <v>11</v>
      </c>
      <c r="O15" s="463" t="str">
        <f>'2012'!O15</f>
        <v>13</v>
      </c>
      <c r="P15" s="146" t="str">
        <f>'2012'!P15</f>
        <v>15</v>
      </c>
      <c r="Q15" s="463">
        <f>'2012'!Q15</f>
        <v>1</v>
      </c>
      <c r="R15" s="146">
        <f>'2012'!R15</f>
        <v>30</v>
      </c>
      <c r="S15" s="463" t="str">
        <f>'2012'!S15</f>
        <v>6-7</v>
      </c>
      <c r="T15" s="146">
        <f>'2012'!T15</f>
        <v>21.5</v>
      </c>
      <c r="U15" s="463" t="str">
        <f>'2012'!U15</f>
        <v>8</v>
      </c>
      <c r="V15" s="146">
        <f>'2012'!V15</f>
        <v>20</v>
      </c>
      <c r="W15" s="463" t="str">
        <f>'2012'!W15</f>
        <v>5-8</v>
      </c>
      <c r="X15" s="146">
        <f>'2012'!X15</f>
        <v>21.5</v>
      </c>
      <c r="Y15" s="463">
        <f>'2012'!Y15</f>
        <v>0</v>
      </c>
      <c r="Z15" s="146">
        <f>'2012'!Z15</f>
        <v>0</v>
      </c>
      <c r="AA15" s="463">
        <f>'2012'!AA15</f>
        <v>1</v>
      </c>
      <c r="AB15" s="146">
        <f>'2012'!AB15</f>
        <v>30</v>
      </c>
      <c r="AC15" s="145">
        <f>'2012'!AC15</f>
        <v>2</v>
      </c>
      <c r="AD15" s="146">
        <f>'2012'!AD15</f>
        <v>30</v>
      </c>
      <c r="AE15" s="526">
        <f>'2012'!AE15</f>
        <v>1</v>
      </c>
      <c r="AF15" s="524">
        <f>'2012'!AF15</f>
        <v>33</v>
      </c>
      <c r="AG15" s="145">
        <f>'2012'!AG15</f>
        <v>15</v>
      </c>
      <c r="AH15" s="146">
        <f>'2012'!AH15</f>
        <v>13</v>
      </c>
      <c r="AI15" s="463" t="str">
        <f>'2012'!AI15</f>
        <v>9-10</v>
      </c>
      <c r="AJ15" s="467">
        <f>'2012'!AJ15</f>
        <v>18.5</v>
      </c>
      <c r="AK15" s="291">
        <f>'2012'!AK15</f>
        <v>329.5</v>
      </c>
      <c r="AL15" s="348" t="str">
        <f>'2012'!AL15</f>
        <v>4</v>
      </c>
      <c r="AM15" s="273">
        <f>'2012'!AM15</f>
        <v>329.5</v>
      </c>
      <c r="AN15" s="348" t="str">
        <f>'2012'!AN15</f>
        <v>5</v>
      </c>
      <c r="AO15" s="575" t="str">
        <f>'2012'!AO15</f>
        <v>4</v>
      </c>
      <c r="AP15" s="450">
        <f>'2012'!AP15</f>
        <v>4</v>
      </c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</row>
    <row r="16" spans="1:75" ht="27.75">
      <c r="A16" s="379"/>
      <c r="B16" s="392" t="str">
        <f>'2012'!B16</f>
        <v>ЦРМО</v>
      </c>
      <c r="C16" s="587" t="str">
        <f>'2012'!C16</f>
        <v>5-8</v>
      </c>
      <c r="D16" s="148">
        <f>'2012'!D16</f>
        <v>21.5</v>
      </c>
      <c r="E16" s="463" t="str">
        <f>'2012'!E16</f>
        <v>14</v>
      </c>
      <c r="F16" s="146">
        <f>'2012'!F16</f>
        <v>14</v>
      </c>
      <c r="G16" s="463">
        <f>'2012'!G16</f>
        <v>8</v>
      </c>
      <c r="H16" s="146">
        <f>'2012'!H16</f>
        <v>20</v>
      </c>
      <c r="I16" s="463" t="str">
        <f>'2012'!I16</f>
        <v>14</v>
      </c>
      <c r="J16" s="146">
        <f>'2012'!J16</f>
        <v>14</v>
      </c>
      <c r="K16" s="463" t="str">
        <f>'2012'!K16</f>
        <v>9-18</v>
      </c>
      <c r="L16" s="146">
        <f>'2012'!L16</f>
        <v>14.5</v>
      </c>
      <c r="M16" s="463" t="str">
        <f>'2012'!M16</f>
        <v>8</v>
      </c>
      <c r="N16" s="146">
        <f>'2012'!N16</f>
        <v>20</v>
      </c>
      <c r="O16" s="463" t="str">
        <f>'2012'!O16</f>
        <v>19</v>
      </c>
      <c r="P16" s="566">
        <f>'2012'!P16</f>
        <v>9</v>
      </c>
      <c r="Q16" s="145" t="str">
        <f>'2012'!Q16</f>
        <v>5-8</v>
      </c>
      <c r="R16" s="146">
        <f>'2012'!R16</f>
        <v>21.5</v>
      </c>
      <c r="S16" s="463" t="str">
        <f>'2012'!S16</f>
        <v>8</v>
      </c>
      <c r="T16" s="146">
        <f>'2012'!T16</f>
        <v>20</v>
      </c>
      <c r="U16" s="463" t="str">
        <f>'2012'!U16</f>
        <v>7</v>
      </c>
      <c r="V16" s="146">
        <f>'2012'!V16</f>
        <v>21</v>
      </c>
      <c r="W16" s="463" t="str">
        <f>'2012'!W16</f>
        <v>9-16</v>
      </c>
      <c r="X16" s="146">
        <f>'2012'!X16</f>
        <v>16</v>
      </c>
      <c r="Y16" s="145" t="str">
        <f>'2012'!Y16</f>
        <v>3</v>
      </c>
      <c r="Z16" s="146">
        <f>'2012'!Z16</f>
        <v>28</v>
      </c>
      <c r="AA16" s="145">
        <f>'2012'!AA16</f>
        <v>0</v>
      </c>
      <c r="AB16" s="146">
        <f>'2012'!AB16</f>
        <v>0</v>
      </c>
      <c r="AC16" s="145">
        <f>'2012'!AC16</f>
        <v>7</v>
      </c>
      <c r="AD16" s="146">
        <f>'2012'!AD16</f>
        <v>21</v>
      </c>
      <c r="AE16" s="145">
        <f>'2012'!AE16</f>
        <v>10</v>
      </c>
      <c r="AF16" s="146">
        <f>'2012'!AF16</f>
        <v>18</v>
      </c>
      <c r="AG16" s="145">
        <f>'2012'!AG16</f>
        <v>12</v>
      </c>
      <c r="AH16" s="146">
        <f>'2012'!AH16</f>
        <v>16</v>
      </c>
      <c r="AI16" s="463" t="str">
        <f>'2012'!AI16</f>
        <v>16</v>
      </c>
      <c r="AJ16" s="467">
        <f>'2012'!AJ16</f>
        <v>12</v>
      </c>
      <c r="AK16" s="291">
        <f>'2012'!AK16</f>
        <v>286.5</v>
      </c>
      <c r="AL16" s="348" t="str">
        <f>'2012'!AL16</f>
        <v>5</v>
      </c>
      <c r="AM16" s="273">
        <f>'2012'!AM16</f>
        <v>286.5</v>
      </c>
      <c r="AN16" s="348" t="str">
        <f>'2012'!AN16</f>
        <v>7</v>
      </c>
      <c r="AO16" s="575" t="str">
        <f>'2012'!AO16</f>
        <v>5</v>
      </c>
      <c r="AP16" s="450">
        <f>'2012'!AP16</f>
        <v>5</v>
      </c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</row>
    <row r="17" spans="1:75" ht="27.75">
      <c r="A17" s="379"/>
      <c r="B17" s="547" t="str">
        <f>'2012'!B17</f>
        <v>АТУ</v>
      </c>
      <c r="C17" s="463" t="str">
        <f>'2012'!C17</f>
        <v>9-16</v>
      </c>
      <c r="D17" s="146">
        <f>'2012'!D17</f>
        <v>15.5</v>
      </c>
      <c r="E17" s="463" t="str">
        <f>'2012'!E17</f>
        <v>10</v>
      </c>
      <c r="F17" s="146">
        <f>'2012'!F17</f>
        <v>18</v>
      </c>
      <c r="G17" s="463">
        <f>'2012'!G17</f>
        <v>5</v>
      </c>
      <c r="H17" s="146">
        <f>'2012'!H17</f>
        <v>23</v>
      </c>
      <c r="I17" s="463" t="str">
        <f>'2012'!I17</f>
        <v>21</v>
      </c>
      <c r="J17" s="146">
        <f>'2012'!J17</f>
        <v>7</v>
      </c>
      <c r="K17" s="463" t="str">
        <f>'2012'!K17</f>
        <v>19-33</v>
      </c>
      <c r="L17" s="146">
        <f>'2012'!L17</f>
        <v>3.5</v>
      </c>
      <c r="M17" s="463" t="str">
        <f>'2012'!M17</f>
        <v>9</v>
      </c>
      <c r="N17" s="146">
        <f>'2012'!N17</f>
        <v>19</v>
      </c>
      <c r="O17" s="463" t="str">
        <f>'2012'!O17</f>
        <v>1</v>
      </c>
      <c r="P17" s="566" t="str">
        <f>'2012'!P17</f>
        <v>33</v>
      </c>
      <c r="Q17" s="145" t="str">
        <f>'2012'!Q17</f>
        <v>13-16</v>
      </c>
      <c r="R17" s="146">
        <f>'2012'!R17</f>
        <v>13.5</v>
      </c>
      <c r="S17" s="145">
        <f>'2012'!S17</f>
        <v>13</v>
      </c>
      <c r="T17" s="146">
        <f>'2012'!T17</f>
        <v>15</v>
      </c>
      <c r="U17" s="463" t="str">
        <f>'2012'!U17</f>
        <v>5</v>
      </c>
      <c r="V17" s="146">
        <f>'2012'!V17</f>
        <v>23</v>
      </c>
      <c r="W17" s="463" t="str">
        <f>'2012'!W17</f>
        <v>17-29</v>
      </c>
      <c r="X17" s="146">
        <f>'2012'!X17</f>
        <v>5</v>
      </c>
      <c r="Y17" s="145">
        <f>'2012'!Y17</f>
        <v>0</v>
      </c>
      <c r="Z17" s="146">
        <f>'2012'!Z17</f>
        <v>0</v>
      </c>
      <c r="AA17" s="145">
        <f>'2012'!AA17</f>
        <v>4</v>
      </c>
      <c r="AB17" s="146">
        <f>'2012'!AB17</f>
        <v>24</v>
      </c>
      <c r="AC17" s="145">
        <f>'2012'!AC17</f>
        <v>9</v>
      </c>
      <c r="AD17" s="146">
        <f>'2012'!AD17</f>
        <v>19</v>
      </c>
      <c r="AE17" s="145">
        <f>'2012'!AE17</f>
        <v>2</v>
      </c>
      <c r="AF17" s="146">
        <f>'2012'!AF17</f>
        <v>27</v>
      </c>
      <c r="AG17" s="145">
        <f>'2012'!AG17</f>
        <v>0</v>
      </c>
      <c r="AH17" s="146">
        <f>'2012'!AH17</f>
        <v>0</v>
      </c>
      <c r="AI17" s="463">
        <f>'2012'!AI17</f>
        <v>0</v>
      </c>
      <c r="AJ17" s="467">
        <f>'2012'!AJ17</f>
        <v>0</v>
      </c>
      <c r="AK17" s="291">
        <f>'2012'!AK17</f>
        <v>245.5</v>
      </c>
      <c r="AL17" s="348" t="str">
        <f>'2012'!AL17</f>
        <v>6</v>
      </c>
      <c r="AM17" s="273">
        <f>'2012'!AM17</f>
        <v>245.5</v>
      </c>
      <c r="AN17" s="348" t="str">
        <f>'2012'!AN17</f>
        <v>9</v>
      </c>
      <c r="AO17" s="575" t="str">
        <f>'2012'!AO17</f>
        <v>6</v>
      </c>
      <c r="AP17" s="450">
        <f>'2012'!AP17</f>
        <v>6</v>
      </c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</row>
    <row r="18" spans="1:75" ht="27.75">
      <c r="A18" s="379"/>
      <c r="B18" s="547" t="str">
        <f>'2012'!B18</f>
        <v>ООО СМТ НЛМК</v>
      </c>
      <c r="C18" s="478">
        <f>'2012'!C18</f>
        <v>4</v>
      </c>
      <c r="D18" s="146">
        <f>'2012'!D18</f>
        <v>24</v>
      </c>
      <c r="E18" s="463" t="str">
        <f>'2012'!E18</f>
        <v>8</v>
      </c>
      <c r="F18" s="146">
        <f>'2012'!F18</f>
        <v>20</v>
      </c>
      <c r="G18" s="463">
        <f>'2012'!G18</f>
        <v>1</v>
      </c>
      <c r="H18" s="146">
        <f>'2012'!H18</f>
        <v>35</v>
      </c>
      <c r="I18" s="463" t="str">
        <f>'2012'!I18</f>
        <v>13</v>
      </c>
      <c r="J18" s="146">
        <f>'2012'!J18</f>
        <v>15</v>
      </c>
      <c r="K18" s="493" t="str">
        <f>'2012'!K18</f>
        <v>19-33</v>
      </c>
      <c r="L18" s="146">
        <f>'2012'!L18</f>
        <v>3.5</v>
      </c>
      <c r="M18" s="145" t="str">
        <f>'2012'!M18</f>
        <v>24</v>
      </c>
      <c r="N18" s="146">
        <f>'2012'!N18</f>
        <v>4</v>
      </c>
      <c r="O18" s="463">
        <f>'2012'!O18</f>
        <v>18</v>
      </c>
      <c r="P18" s="566">
        <f>'2012'!P18</f>
        <v>10</v>
      </c>
      <c r="Q18" s="145" t="str">
        <f>'2012'!Q18</f>
        <v>21-23</v>
      </c>
      <c r="R18" s="146">
        <f>'2012'!R18</f>
        <v>6</v>
      </c>
      <c r="S18" s="463" t="str">
        <f>'2012'!S18</f>
        <v>18</v>
      </c>
      <c r="T18" s="146">
        <f>'2012'!T18</f>
        <v>10</v>
      </c>
      <c r="U18" s="463" t="str">
        <f>'2012'!U18</f>
        <v>16</v>
      </c>
      <c r="V18" s="146">
        <f>'2012'!V18</f>
        <v>12</v>
      </c>
      <c r="W18" s="463" t="str">
        <f>'2012'!W18</f>
        <v>17-29</v>
      </c>
      <c r="X18" s="146">
        <f>'2012'!X18</f>
        <v>5</v>
      </c>
      <c r="Y18" s="145">
        <f>'2012'!Y18</f>
        <v>0</v>
      </c>
      <c r="Z18" s="146">
        <f>'2012'!Z18</f>
        <v>0</v>
      </c>
      <c r="AA18" s="145">
        <f>'2012'!AA18</f>
        <v>13</v>
      </c>
      <c r="AB18" s="146">
        <f>'2012'!AB18</f>
        <v>15</v>
      </c>
      <c r="AC18" s="145">
        <f>'2012'!AC18</f>
        <v>10</v>
      </c>
      <c r="AD18" s="146">
        <f>'2012'!AD18</f>
        <v>18</v>
      </c>
      <c r="AE18" s="145">
        <f>'2012'!AE18</f>
        <v>9</v>
      </c>
      <c r="AF18" s="146">
        <f>'2012'!AF18</f>
        <v>19</v>
      </c>
      <c r="AG18" s="145">
        <f>'2012'!AG18</f>
        <v>8</v>
      </c>
      <c r="AH18" s="146">
        <f>'2012'!AH18</f>
        <v>20</v>
      </c>
      <c r="AI18" s="463" t="str">
        <f>'2012'!AI18</f>
        <v>17-20</v>
      </c>
      <c r="AJ18" s="467">
        <f>'2012'!AJ18</f>
        <v>9.5</v>
      </c>
      <c r="AK18" s="273">
        <f>'2012'!AK18</f>
        <v>226</v>
      </c>
      <c r="AL18" s="348" t="str">
        <f>'2012'!AL18</f>
        <v>7</v>
      </c>
      <c r="AM18" s="273">
        <f>'2012'!AM18</f>
        <v>226</v>
      </c>
      <c r="AN18" s="348" t="str">
        <f>'2012'!AN18</f>
        <v>10</v>
      </c>
      <c r="AO18" s="575" t="str">
        <f>'2012'!AO18</f>
        <v>7</v>
      </c>
      <c r="AP18" s="450">
        <f>'2012'!AP18</f>
        <v>7</v>
      </c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</row>
    <row r="19" spans="1:75" ht="27.75">
      <c r="A19" s="379"/>
      <c r="B19" s="547" t="str">
        <f>'2012'!B19</f>
        <v>ЛГЭК</v>
      </c>
      <c r="C19" s="147" t="str">
        <f>'2012'!C19</f>
        <v>9-16</v>
      </c>
      <c r="D19" s="148">
        <f>'2012'!D19</f>
        <v>15.5</v>
      </c>
      <c r="E19" s="463" t="str">
        <f>'2012'!E19</f>
        <v>4</v>
      </c>
      <c r="F19" s="146">
        <f>'2012'!F19</f>
        <v>26</v>
      </c>
      <c r="G19" s="463">
        <f>'2012'!G19</f>
        <v>0</v>
      </c>
      <c r="H19" s="146">
        <f>'2012'!H19</f>
        <v>0</v>
      </c>
      <c r="I19" s="463" t="str">
        <f>'2012'!I19</f>
        <v>5</v>
      </c>
      <c r="J19" s="146">
        <f>'2012'!J19</f>
        <v>23</v>
      </c>
      <c r="K19" s="493" t="str">
        <f>'2012'!K19</f>
        <v>19-33</v>
      </c>
      <c r="L19" s="146">
        <f>'2012'!L19</f>
        <v>3.5</v>
      </c>
      <c r="M19" s="463" t="str">
        <f>'2012'!M19</f>
        <v>4</v>
      </c>
      <c r="N19" s="146">
        <f>'2012'!N19</f>
        <v>24</v>
      </c>
      <c r="O19" s="463" t="str">
        <f>'2012'!O19</f>
        <v>14</v>
      </c>
      <c r="P19" s="566" t="str">
        <f>'2012'!P19</f>
        <v>14</v>
      </c>
      <c r="Q19" s="145" t="str">
        <f>'2012'!Q19</f>
        <v>9-12</v>
      </c>
      <c r="R19" s="146">
        <f>'2012'!R19</f>
        <v>17.5</v>
      </c>
      <c r="S19" s="463" t="str">
        <f>'2012'!S19</f>
        <v>10</v>
      </c>
      <c r="T19" s="146">
        <f>'2012'!T19</f>
        <v>18</v>
      </c>
      <c r="U19" s="463">
        <f>'2012'!U19</f>
        <v>0</v>
      </c>
      <c r="V19" s="146">
        <f>'2012'!V19</f>
        <v>0</v>
      </c>
      <c r="W19" s="463" t="str">
        <f>'2012'!W19</f>
        <v>2</v>
      </c>
      <c r="X19" s="146">
        <f>'2012'!X19</f>
        <v>30</v>
      </c>
      <c r="Y19" s="145">
        <f>'2012'!Y19</f>
        <v>5</v>
      </c>
      <c r="Z19" s="146">
        <f>'2012'!Z19</f>
        <v>26</v>
      </c>
      <c r="AA19" s="145">
        <f>'2012'!AA19</f>
        <v>0</v>
      </c>
      <c r="AB19" s="146">
        <f>'2012'!AB19</f>
        <v>0</v>
      </c>
      <c r="AC19" s="145">
        <f>'2012'!AC19</f>
        <v>0</v>
      </c>
      <c r="AD19" s="146">
        <f>'2012'!AD19</f>
        <v>0</v>
      </c>
      <c r="AE19" s="145">
        <f>'2012'!AE19</f>
        <v>0</v>
      </c>
      <c r="AF19" s="146">
        <f>'2012'!AF19</f>
        <v>0</v>
      </c>
      <c r="AG19" s="145">
        <f>'2012'!AG19</f>
        <v>0</v>
      </c>
      <c r="AH19" s="146">
        <f>'2012'!AH19</f>
        <v>0</v>
      </c>
      <c r="AI19" s="463" t="str">
        <f>'2012'!AI19</f>
        <v>21-22</v>
      </c>
      <c r="AJ19" s="467">
        <f>'2012'!AJ19</f>
        <v>6.5</v>
      </c>
      <c r="AK19" s="291">
        <f>'2012'!AK19</f>
        <v>204</v>
      </c>
      <c r="AL19" s="348" t="str">
        <f>'2012'!AL19</f>
        <v>8</v>
      </c>
      <c r="AM19" s="273">
        <f>'2012'!AM19</f>
        <v>204</v>
      </c>
      <c r="AN19" s="348" t="str">
        <f>'2012'!AN19</f>
        <v>12</v>
      </c>
      <c r="AO19" s="575" t="str">
        <f>'2012'!AO19</f>
        <v>8</v>
      </c>
      <c r="AP19" s="450">
        <f>'2012'!AP19</f>
        <v>8</v>
      </c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</row>
    <row r="20" spans="1:42" ht="27.75">
      <c r="A20" s="379"/>
      <c r="B20" s="547" t="str">
        <f>'2012'!B20</f>
        <v>ПХПП</v>
      </c>
      <c r="C20" s="463">
        <f>'2012'!C20</f>
        <v>0</v>
      </c>
      <c r="D20" s="490">
        <f>'2012'!D20</f>
        <v>0</v>
      </c>
      <c r="E20" s="463" t="str">
        <f>'2012'!E20</f>
        <v>37</v>
      </c>
      <c r="F20" s="146">
        <f>'2012'!F20</f>
        <v>1</v>
      </c>
      <c r="G20" s="463">
        <f>'2012'!G20</f>
        <v>0</v>
      </c>
      <c r="H20" s="146">
        <f>'2012'!H20</f>
        <v>0</v>
      </c>
      <c r="I20" s="463">
        <f>'2012'!I20</f>
        <v>12</v>
      </c>
      <c r="J20" s="146">
        <f>'2012'!J20</f>
        <v>18</v>
      </c>
      <c r="K20" s="463" t="str">
        <f>'2012'!K20</f>
        <v>9-18</v>
      </c>
      <c r="L20" s="146">
        <f>'2012'!L20</f>
        <v>14.5</v>
      </c>
      <c r="M20" s="145" t="str">
        <f>'2012'!M20</f>
        <v>15</v>
      </c>
      <c r="N20" s="146">
        <f>'2012'!N20</f>
        <v>13</v>
      </c>
      <c r="O20" s="145" t="str">
        <f>'2012'!O20</f>
        <v>10</v>
      </c>
      <c r="P20" s="146" t="str">
        <f>'2012'!P20</f>
        <v>18</v>
      </c>
      <c r="Q20" s="145" t="str">
        <f>'2012'!Q20</f>
        <v>13-16</v>
      </c>
      <c r="R20" s="146">
        <f>'2012'!R20</f>
        <v>13.5</v>
      </c>
      <c r="S20" s="145">
        <f>'2012'!S20</f>
        <v>14</v>
      </c>
      <c r="T20" s="146">
        <f>'2012'!T20</f>
        <v>14</v>
      </c>
      <c r="U20" s="145" t="str">
        <f>'2012'!U20</f>
        <v>15</v>
      </c>
      <c r="V20" s="146">
        <f>'2012'!V20</f>
        <v>13</v>
      </c>
      <c r="W20" s="145" t="str">
        <f>'2012'!W20</f>
        <v>9-16</v>
      </c>
      <c r="X20" s="146">
        <f>'2012'!X20</f>
        <v>16</v>
      </c>
      <c r="Y20" s="145">
        <f>'2012'!Y20</f>
        <v>0</v>
      </c>
      <c r="Z20" s="146">
        <f>'2012'!Z20</f>
        <v>0</v>
      </c>
      <c r="AA20" s="145">
        <f>'2012'!AA20</f>
        <v>11</v>
      </c>
      <c r="AB20" s="146">
        <f>'2012'!AB20</f>
        <v>17</v>
      </c>
      <c r="AC20" s="145">
        <f>'2012'!AC20</f>
        <v>18</v>
      </c>
      <c r="AD20" s="146">
        <f>'2012'!AD20</f>
        <v>10</v>
      </c>
      <c r="AE20" s="145">
        <f>'2012'!AE20</f>
        <v>0</v>
      </c>
      <c r="AF20" s="146">
        <f>'2012'!AF20</f>
        <v>0</v>
      </c>
      <c r="AG20" s="145">
        <f>'2012'!AG20</f>
        <v>0</v>
      </c>
      <c r="AH20" s="146">
        <f>'2012'!AH20</f>
        <v>0</v>
      </c>
      <c r="AI20" s="463" t="str">
        <f>'2012'!AI20</f>
        <v>23-27</v>
      </c>
      <c r="AJ20" s="467">
        <f>'2012'!AJ20</f>
        <v>3</v>
      </c>
      <c r="AK20" s="291">
        <f>'2012'!AK20</f>
        <v>151</v>
      </c>
      <c r="AL20" s="348" t="str">
        <f>'2012'!AL20</f>
        <v>9</v>
      </c>
      <c r="AM20" s="273">
        <f>'2012'!AM20</f>
        <v>151</v>
      </c>
      <c r="AN20" s="297" t="str">
        <f>'2012'!AN20</f>
        <v>15</v>
      </c>
      <c r="AO20" s="575" t="str">
        <f>'2012'!AO20</f>
        <v>9</v>
      </c>
      <c r="AP20" s="450">
        <f>'2012'!AP20</f>
        <v>9</v>
      </c>
    </row>
    <row r="21" spans="1:75" ht="27.75">
      <c r="A21" s="379"/>
      <c r="B21" s="547" t="str">
        <f>'2012'!B21</f>
        <v>ЦСА</v>
      </c>
      <c r="C21" s="478" t="str">
        <f>'2012'!C21</f>
        <v>17-22</v>
      </c>
      <c r="D21" s="490">
        <f>'2012'!D21</f>
        <v>8.5</v>
      </c>
      <c r="E21" s="463" t="str">
        <f>'2012'!E21</f>
        <v>30</v>
      </c>
      <c r="F21" s="146">
        <f>'2012'!F21</f>
        <v>1</v>
      </c>
      <c r="G21" s="463">
        <f>'2012'!G21</f>
        <v>4</v>
      </c>
      <c r="H21" s="146">
        <f>'2012'!H21</f>
        <v>12</v>
      </c>
      <c r="I21" s="463" t="str">
        <f>'2012'!I21</f>
        <v>20</v>
      </c>
      <c r="J21" s="146" t="str">
        <f>'2012'!J21</f>
        <v>8</v>
      </c>
      <c r="K21" s="463" t="str">
        <f>'2012'!K21</f>
        <v>9-18</v>
      </c>
      <c r="L21" s="146">
        <f>'2012'!L21</f>
        <v>14.5</v>
      </c>
      <c r="M21" s="463" t="str">
        <f>'2012'!M21</f>
        <v>1</v>
      </c>
      <c r="N21" s="146">
        <f>'2012'!N21</f>
        <v>15</v>
      </c>
      <c r="O21" s="463" t="str">
        <f>'2012'!O21</f>
        <v>8</v>
      </c>
      <c r="P21" s="146">
        <f>'2012'!P21</f>
        <v>23</v>
      </c>
      <c r="Q21" s="145" t="str">
        <f>'2012'!Q21</f>
        <v>5-8</v>
      </c>
      <c r="R21" s="146">
        <f>'2012'!R21</f>
        <v>21.5</v>
      </c>
      <c r="S21" s="463">
        <f>'2012'!S21</f>
        <v>0</v>
      </c>
      <c r="T21" s="146">
        <f>'2012'!T21</f>
        <v>0</v>
      </c>
      <c r="U21" s="463">
        <f>'2012'!U21</f>
        <v>0</v>
      </c>
      <c r="V21" s="146">
        <f>'2012'!V21</f>
        <v>0</v>
      </c>
      <c r="W21" s="463" t="str">
        <f>'2012'!W21</f>
        <v>17-29</v>
      </c>
      <c r="X21" s="146">
        <f>'2012'!X21</f>
        <v>5</v>
      </c>
      <c r="Y21" s="145">
        <f>'2012'!Y21</f>
        <v>0</v>
      </c>
      <c r="Z21" s="146">
        <f>'2012'!Z21</f>
        <v>0</v>
      </c>
      <c r="AA21" s="145" t="str">
        <f>'2012'!AA21</f>
        <v>19</v>
      </c>
      <c r="AB21" s="146">
        <f>'2012'!AB21</f>
        <v>9</v>
      </c>
      <c r="AC21" s="145">
        <f>'2012'!AC21</f>
        <v>8</v>
      </c>
      <c r="AD21" s="146">
        <f>'2012'!AD21</f>
        <v>20</v>
      </c>
      <c r="AE21" s="145">
        <f>'2012'!AE21</f>
        <v>0</v>
      </c>
      <c r="AF21" s="146">
        <f>'2012'!AF21</f>
        <v>0</v>
      </c>
      <c r="AG21" s="145">
        <f>'2012'!AG21</f>
        <v>0</v>
      </c>
      <c r="AH21" s="146">
        <f>'2012'!AH21</f>
        <v>0</v>
      </c>
      <c r="AI21" s="463">
        <f>'2012'!AI21</f>
        <v>0</v>
      </c>
      <c r="AJ21" s="467">
        <f>'2012'!AJ21</f>
        <v>0</v>
      </c>
      <c r="AK21" s="291">
        <f>'2012'!AK21</f>
        <v>137.5</v>
      </c>
      <c r="AL21" s="348" t="str">
        <f>'2012'!AL21</f>
        <v>10</v>
      </c>
      <c r="AM21" s="273">
        <f>'2012'!AM21</f>
        <v>137.5</v>
      </c>
      <c r="AN21" s="348" t="str">
        <f>'2012'!AN21</f>
        <v>17</v>
      </c>
      <c r="AO21" s="575" t="str">
        <f>'2012'!AO21</f>
        <v>10</v>
      </c>
      <c r="AP21" s="450">
        <f>'2012'!AP21</f>
        <v>10</v>
      </c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</row>
    <row r="22" spans="1:75" ht="27.75">
      <c r="A22" s="103"/>
      <c r="B22" s="547" t="str">
        <f>'2012'!B22</f>
        <v>КЦ-2</v>
      </c>
      <c r="C22" s="478">
        <f>'2012'!C22</f>
        <v>0</v>
      </c>
      <c r="D22" s="490">
        <f>'2012'!D22</f>
        <v>0</v>
      </c>
      <c r="E22" s="463" t="str">
        <f>'2012'!E22</f>
        <v>16</v>
      </c>
      <c r="F22" s="146">
        <f>'2012'!F22</f>
        <v>12</v>
      </c>
      <c r="G22" s="463">
        <f>'2012'!G22</f>
        <v>10</v>
      </c>
      <c r="H22" s="146">
        <f>'2012'!H22</f>
        <v>18</v>
      </c>
      <c r="I22" s="463">
        <f>'2012'!I22</f>
        <v>0</v>
      </c>
      <c r="J22" s="146">
        <f>'2012'!J22</f>
        <v>0</v>
      </c>
      <c r="K22" s="463" t="str">
        <f>'2012'!K22</f>
        <v>9-18</v>
      </c>
      <c r="L22" s="146">
        <f>'2012'!L22</f>
        <v>14.5</v>
      </c>
      <c r="M22" s="145" t="str">
        <f>'2012'!M22</f>
        <v>11</v>
      </c>
      <c r="N22" s="146">
        <f>'2012'!N22</f>
        <v>17</v>
      </c>
      <c r="O22" s="463" t="str">
        <f>'2012'!O22</f>
        <v>7</v>
      </c>
      <c r="P22" s="146" t="str">
        <f>'2012'!P22</f>
        <v>21</v>
      </c>
      <c r="Q22" s="145" t="str">
        <f>'2012'!Q22</f>
        <v>17-20</v>
      </c>
      <c r="R22" s="146">
        <f>'2012'!R22</f>
        <v>9.5</v>
      </c>
      <c r="S22" s="145" t="str">
        <f>'2012'!S22</f>
        <v>12</v>
      </c>
      <c r="T22" s="146">
        <f>'2012'!T22</f>
        <v>16</v>
      </c>
      <c r="U22" s="145">
        <f>'2012'!U22</f>
        <v>0</v>
      </c>
      <c r="V22" s="146">
        <f>'2012'!V22</f>
        <v>0</v>
      </c>
      <c r="W22" s="145" t="str">
        <f>'2012'!W22</f>
        <v>17-29</v>
      </c>
      <c r="X22" s="146">
        <f>'2012'!X22</f>
        <v>5</v>
      </c>
      <c r="Y22" s="145">
        <f>'2012'!Y22</f>
        <v>8</v>
      </c>
      <c r="Z22" s="146">
        <f>'2012'!Z22</f>
        <v>23</v>
      </c>
      <c r="AA22" s="145">
        <f>'2012'!AA22</f>
        <v>0</v>
      </c>
      <c r="AB22" s="146">
        <f>'2012'!AB22</f>
        <v>0</v>
      </c>
      <c r="AC22" s="145">
        <f>'2012'!AC22</f>
        <v>0</v>
      </c>
      <c r="AD22" s="146">
        <f>'2012'!AD22</f>
        <v>0</v>
      </c>
      <c r="AE22" s="145">
        <f>'2012'!AE22</f>
        <v>0</v>
      </c>
      <c r="AF22" s="146">
        <f>'2012'!AF22</f>
        <v>0</v>
      </c>
      <c r="AG22" s="145">
        <f>'2012'!AG22</f>
        <v>0</v>
      </c>
      <c r="AH22" s="146">
        <f>'2012'!AH22</f>
        <v>0</v>
      </c>
      <c r="AI22" s="463">
        <f>'2012'!AI22</f>
        <v>0</v>
      </c>
      <c r="AJ22" s="146">
        <f>'2012'!AJ22</f>
        <v>0</v>
      </c>
      <c r="AK22" s="291">
        <f>'2012'!AK22</f>
        <v>136</v>
      </c>
      <c r="AL22" s="348" t="str">
        <f>'2012'!AL22</f>
        <v>11</v>
      </c>
      <c r="AM22" s="273">
        <f>'2012'!AM22</f>
        <v>136</v>
      </c>
      <c r="AN22" s="297" t="str">
        <f>'2012'!AN22</f>
        <v>18</v>
      </c>
      <c r="AO22" s="575" t="str">
        <f>'2012'!AO22</f>
        <v>11</v>
      </c>
      <c r="AP22" s="450">
        <f>'2012'!AP22</f>
        <v>11</v>
      </c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</row>
    <row r="23" spans="1:75" ht="27.75">
      <c r="A23" s="379"/>
      <c r="B23" s="547" t="str">
        <f>'2012'!B23</f>
        <v>КХП</v>
      </c>
      <c r="C23" s="587" t="str">
        <f>'2012'!C23</f>
        <v>17-22</v>
      </c>
      <c r="D23" s="148">
        <f>'2012'!D23</f>
        <v>8.5</v>
      </c>
      <c r="E23" s="463" t="str">
        <f>'2012'!E23</f>
        <v>23</v>
      </c>
      <c r="F23" s="146">
        <f>'2012'!F23</f>
        <v>5</v>
      </c>
      <c r="G23" s="463">
        <f>'2012'!G23</f>
        <v>0</v>
      </c>
      <c r="H23" s="146">
        <f>'2012'!H23</f>
        <v>0</v>
      </c>
      <c r="I23" s="463" t="str">
        <f>'2012'!I23</f>
        <v>22</v>
      </c>
      <c r="J23" s="146" t="str">
        <f>'2012'!J23</f>
        <v>6</v>
      </c>
      <c r="K23" s="463">
        <f>'2012'!K23</f>
        <v>0</v>
      </c>
      <c r="L23" s="146">
        <f>'2012'!L23</f>
        <v>0</v>
      </c>
      <c r="M23" s="463">
        <f>'2012'!M23</f>
        <v>21</v>
      </c>
      <c r="N23" s="146">
        <f>'2012'!N23</f>
        <v>7</v>
      </c>
      <c r="O23" s="463">
        <f>'2012'!O23</f>
        <v>21</v>
      </c>
      <c r="P23" s="146">
        <f>'2012'!P23</f>
        <v>7</v>
      </c>
      <c r="Q23" s="145" t="str">
        <f>'2012'!Q23</f>
        <v>13-16</v>
      </c>
      <c r="R23" s="146">
        <f>'2012'!R23</f>
        <v>13.5</v>
      </c>
      <c r="S23" s="463">
        <f>'2012'!S23</f>
        <v>20</v>
      </c>
      <c r="T23" s="146">
        <f>'2012'!T23</f>
        <v>11</v>
      </c>
      <c r="U23" s="463">
        <f>'2012'!U23</f>
        <v>13</v>
      </c>
      <c r="V23" s="146">
        <f>'2012'!V23</f>
        <v>15</v>
      </c>
      <c r="W23" s="463" t="str">
        <f>'2012'!W23</f>
        <v>9-16</v>
      </c>
      <c r="X23" s="468">
        <f>'2012'!X23</f>
        <v>16</v>
      </c>
      <c r="Y23" s="145">
        <f>'2012'!Y23</f>
        <v>0</v>
      </c>
      <c r="Z23" s="146">
        <f>'2012'!Z23</f>
        <v>0</v>
      </c>
      <c r="AA23" s="145">
        <f>'2012'!AA23</f>
        <v>15</v>
      </c>
      <c r="AB23" s="146">
        <f>'2012'!AB23</f>
        <v>13</v>
      </c>
      <c r="AC23" s="145">
        <f>'2012'!AC23</f>
        <v>19</v>
      </c>
      <c r="AD23" s="146">
        <f>'2012'!AD23</f>
        <v>9</v>
      </c>
      <c r="AE23" s="145">
        <f>'2012'!AE23</f>
        <v>0</v>
      </c>
      <c r="AF23" s="146">
        <f>'2012'!AF23</f>
        <v>0</v>
      </c>
      <c r="AG23" s="145">
        <f>'2012'!AG23</f>
        <v>0</v>
      </c>
      <c r="AH23" s="146">
        <f>'2012'!AH23</f>
        <v>0</v>
      </c>
      <c r="AI23" s="463" t="str">
        <f>'2012'!AI23</f>
        <v>9-10</v>
      </c>
      <c r="AJ23" s="467">
        <f>'2012'!AJ23</f>
        <v>18.5</v>
      </c>
      <c r="AK23" s="291">
        <f>'2012'!AK23</f>
        <v>129.5</v>
      </c>
      <c r="AL23" s="348" t="str">
        <f>'2012'!AL23</f>
        <v>12</v>
      </c>
      <c r="AM23" s="273">
        <f>'2012'!AM23</f>
        <v>129.5</v>
      </c>
      <c r="AN23" s="348" t="str">
        <f>'2012'!AN23</f>
        <v>19</v>
      </c>
      <c r="AO23" s="575" t="str">
        <f>'2012'!AO23</f>
        <v>12</v>
      </c>
      <c r="AP23" s="450">
        <f>'2012'!AP23</f>
        <v>12</v>
      </c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</row>
    <row r="24" spans="1:75" ht="27.75">
      <c r="A24" s="379"/>
      <c r="B24" s="547" t="str">
        <f>'2012'!B24</f>
        <v>ПДС</v>
      </c>
      <c r="C24" s="478" t="str">
        <f>'2012'!C24</f>
        <v>17-22</v>
      </c>
      <c r="D24" s="490">
        <f>'2012'!D24</f>
        <v>8.5</v>
      </c>
      <c r="E24" s="463" t="str">
        <f>'2012'!E24</f>
        <v>21</v>
      </c>
      <c r="F24" s="146">
        <f>'2012'!F24</f>
        <v>7</v>
      </c>
      <c r="G24" s="463">
        <f>'2012'!G24</f>
        <v>0</v>
      </c>
      <c r="H24" s="146">
        <f>'2012'!H24</f>
        <v>0</v>
      </c>
      <c r="I24" s="463" t="str">
        <f>'2012'!I24</f>
        <v>6</v>
      </c>
      <c r="J24" s="146">
        <f>'2012'!J24</f>
        <v>22</v>
      </c>
      <c r="K24" s="463">
        <f>'2012'!K24</f>
        <v>0</v>
      </c>
      <c r="L24" s="146">
        <f>'2012'!L24</f>
        <v>0</v>
      </c>
      <c r="M24" s="463" t="str">
        <f>'2012'!M24</f>
        <v>13</v>
      </c>
      <c r="N24" s="146">
        <f>'2012'!N24</f>
        <v>15</v>
      </c>
      <c r="O24" s="463">
        <f>'2012'!O24</f>
        <v>0</v>
      </c>
      <c r="P24" s="146">
        <f>'2012'!P24</f>
        <v>0</v>
      </c>
      <c r="Q24" s="463">
        <f>'2012'!Q24</f>
        <v>0</v>
      </c>
      <c r="R24" s="146">
        <f>'2012'!R24</f>
        <v>0</v>
      </c>
      <c r="S24" s="463" t="str">
        <f>'2012'!S24</f>
        <v>6-7</v>
      </c>
      <c r="T24" s="146">
        <f>'2012'!T24</f>
        <v>21.5</v>
      </c>
      <c r="U24" s="463">
        <f>'2012'!U24</f>
        <v>0</v>
      </c>
      <c r="V24" s="146">
        <f>'2012'!V24</f>
        <v>0</v>
      </c>
      <c r="W24" s="463">
        <f>'2012'!W24</f>
        <v>0</v>
      </c>
      <c r="X24" s="146">
        <f>'2012'!X24</f>
        <v>0</v>
      </c>
      <c r="Y24" s="463">
        <f>'2012'!Y24</f>
        <v>0</v>
      </c>
      <c r="Z24" s="146">
        <f>'2012'!Z24</f>
        <v>0</v>
      </c>
      <c r="AA24" s="463">
        <f>'2012'!AA24</f>
        <v>0</v>
      </c>
      <c r="AB24" s="146">
        <f>'2012'!AB24</f>
        <v>0</v>
      </c>
      <c r="AC24" s="145">
        <f>'2012'!AC24</f>
        <v>0</v>
      </c>
      <c r="AD24" s="146">
        <f>'2012'!AD24</f>
        <v>0</v>
      </c>
      <c r="AE24" s="145">
        <f>'2012'!AE24</f>
        <v>0</v>
      </c>
      <c r="AF24" s="146">
        <f>'2012'!AF24</f>
        <v>0</v>
      </c>
      <c r="AG24" s="145">
        <f>'2012'!AG24</f>
        <v>3</v>
      </c>
      <c r="AH24" s="146">
        <f>'2012'!AH24</f>
        <v>25</v>
      </c>
      <c r="AI24" s="463" t="str">
        <f>'2012'!AI24</f>
        <v>5</v>
      </c>
      <c r="AJ24" s="467">
        <f>'2012'!AJ24</f>
        <v>24</v>
      </c>
      <c r="AK24" s="273">
        <f>'2012'!AK24</f>
        <v>123</v>
      </c>
      <c r="AL24" s="348" t="str">
        <f>'2012'!AL24</f>
        <v>13</v>
      </c>
      <c r="AM24" s="273">
        <f>'2012'!AM24</f>
        <v>123</v>
      </c>
      <c r="AN24" s="348" t="str">
        <f>'2012'!AN24</f>
        <v>20</v>
      </c>
      <c r="AO24" s="575" t="str">
        <f>'2012'!AO24</f>
        <v>13</v>
      </c>
      <c r="AP24" s="450">
        <f>'2012'!AP24</f>
        <v>13</v>
      </c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</row>
    <row r="25" spans="1:75" ht="27.75">
      <c r="A25" s="379"/>
      <c r="B25" s="521" t="str">
        <f>'2012'!B25</f>
        <v>ЭлРЦ</v>
      </c>
      <c r="C25" s="475" t="str">
        <f>'2012'!C25</f>
        <v>9-16</v>
      </c>
      <c r="D25" s="146">
        <f>'2012'!D25</f>
        <v>15.5</v>
      </c>
      <c r="E25" s="463" t="str">
        <f>'2012'!E25</f>
        <v>11</v>
      </c>
      <c r="F25" s="146">
        <f>'2012'!F25</f>
        <v>17</v>
      </c>
      <c r="G25" s="463">
        <f>'2012'!G25</f>
        <v>0</v>
      </c>
      <c r="H25" s="146">
        <f>'2012'!H25</f>
        <v>0</v>
      </c>
      <c r="I25" s="463">
        <f>'2012'!I25</f>
        <v>0</v>
      </c>
      <c r="J25" s="146">
        <f>'2012'!J25</f>
        <v>0</v>
      </c>
      <c r="K25" s="463" t="str">
        <f>'2012'!K25</f>
        <v>5-8</v>
      </c>
      <c r="L25" s="146">
        <f>'2012'!L25</f>
        <v>21.5</v>
      </c>
      <c r="M25" s="463">
        <f>'2012'!M25</f>
        <v>0</v>
      </c>
      <c r="N25" s="146">
        <f>'2012'!N25</f>
        <v>0</v>
      </c>
      <c r="O25" s="463" t="str">
        <f>'2012'!O25</f>
        <v>6</v>
      </c>
      <c r="P25" s="146" t="str">
        <f>'2012'!P25</f>
        <v>22</v>
      </c>
      <c r="Q25" s="463">
        <f>'2012'!Q25</f>
        <v>0</v>
      </c>
      <c r="R25" s="146">
        <f>'2012'!R25</f>
        <v>0</v>
      </c>
      <c r="S25" s="463">
        <f>'2012'!S25</f>
        <v>0</v>
      </c>
      <c r="T25" s="146">
        <f>'2012'!T25</f>
        <v>0</v>
      </c>
      <c r="U25" s="463">
        <f>'2012'!U25</f>
        <v>0</v>
      </c>
      <c r="V25" s="146">
        <f>'2012'!V25</f>
        <v>0</v>
      </c>
      <c r="W25" s="463" t="str">
        <f>'2012'!W25</f>
        <v>9-16</v>
      </c>
      <c r="X25" s="146">
        <f>'2012'!X25</f>
        <v>16</v>
      </c>
      <c r="Y25" s="463">
        <f>'2012'!Y25</f>
        <v>0</v>
      </c>
      <c r="Z25" s="146">
        <f>'2012'!Z25</f>
        <v>0</v>
      </c>
      <c r="AA25" s="463">
        <f>'2012'!AA25</f>
        <v>3</v>
      </c>
      <c r="AB25" s="146">
        <f>'2012'!AB25</f>
        <v>25</v>
      </c>
      <c r="AC25" s="145">
        <f>'2012'!AC25</f>
        <v>0</v>
      </c>
      <c r="AD25" s="146">
        <f>'2012'!AD25</f>
        <v>0</v>
      </c>
      <c r="AE25" s="526">
        <f>'2012'!AE25</f>
        <v>0</v>
      </c>
      <c r="AF25" s="524">
        <f>'2012'!AF25</f>
        <v>0</v>
      </c>
      <c r="AG25" s="145">
        <f>'2012'!AG25</f>
        <v>0</v>
      </c>
      <c r="AH25" s="146">
        <f>'2012'!AH25</f>
        <v>0</v>
      </c>
      <c r="AI25" s="463">
        <f>'2012'!AI25</f>
        <v>0</v>
      </c>
      <c r="AJ25" s="467">
        <f>'2012'!AJ25</f>
        <v>0</v>
      </c>
      <c r="AK25" s="291">
        <f>'2012'!AK25</f>
        <v>117</v>
      </c>
      <c r="AL25" s="348" t="str">
        <f>'2012'!AL25</f>
        <v>14</v>
      </c>
      <c r="AM25" s="273">
        <f>'2012'!AM25</f>
        <v>117</v>
      </c>
      <c r="AN25" s="348" t="str">
        <f>'2012'!AN25</f>
        <v>21-22</v>
      </c>
      <c r="AO25" s="575" t="str">
        <f>'2012'!AO25</f>
        <v>14</v>
      </c>
      <c r="AP25" s="450">
        <f>'2012'!AP25</f>
        <v>14</v>
      </c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</row>
    <row r="26" spans="1:75" ht="27.75">
      <c r="A26" s="379">
        <v>1</v>
      </c>
      <c r="B26" s="521" t="str">
        <f>'2012'!B26</f>
        <v>ПГП</v>
      </c>
      <c r="C26" s="522" t="str">
        <f>'2012'!C26</f>
        <v>5-8</v>
      </c>
      <c r="D26" s="524">
        <f>'2012'!D26</f>
        <v>21.5</v>
      </c>
      <c r="E26" s="463" t="str">
        <f>'2012'!E26</f>
        <v>22</v>
      </c>
      <c r="F26" s="146">
        <f>'2012'!F26</f>
        <v>6</v>
      </c>
      <c r="G26" s="463">
        <f>'2012'!G26</f>
        <v>0</v>
      </c>
      <c r="H26" s="146">
        <f>'2012'!H26</f>
        <v>0</v>
      </c>
      <c r="I26" s="463">
        <f>'2012'!I26</f>
        <v>0</v>
      </c>
      <c r="J26" s="146">
        <f>'2012'!J26</f>
        <v>0</v>
      </c>
      <c r="K26" s="463" t="str">
        <f>'2012'!K26</f>
        <v>19-33</v>
      </c>
      <c r="L26" s="146">
        <f>'2012'!L26</f>
        <v>3.5</v>
      </c>
      <c r="M26" s="463">
        <f>'2012'!M26</f>
        <v>1</v>
      </c>
      <c r="N26" s="146">
        <f>'2012'!N26</f>
        <v>15</v>
      </c>
      <c r="O26" s="463">
        <f>'2012'!O26</f>
        <v>0</v>
      </c>
      <c r="P26" s="146">
        <f>'2012'!P26</f>
        <v>0</v>
      </c>
      <c r="Q26" s="145">
        <f>'2012'!Q26</f>
        <v>0</v>
      </c>
      <c r="R26" s="146">
        <f>'2012'!R26</f>
        <v>0</v>
      </c>
      <c r="S26" s="526">
        <f>'2012'!S26</f>
        <v>0</v>
      </c>
      <c r="T26" s="524">
        <f>'2012'!T26</f>
        <v>0</v>
      </c>
      <c r="U26" s="526">
        <f>'2012'!U26</f>
        <v>0</v>
      </c>
      <c r="V26" s="524">
        <f>'2012'!V26</f>
        <v>0</v>
      </c>
      <c r="W26" s="528" t="str">
        <f>'2012'!W26</f>
        <v>9-16</v>
      </c>
      <c r="X26" s="524">
        <f>'2012'!X26</f>
        <v>16</v>
      </c>
      <c r="Y26" s="526">
        <f>'2012'!Y26</f>
        <v>0</v>
      </c>
      <c r="Z26" s="524">
        <f>'2012'!Z26</f>
        <v>0</v>
      </c>
      <c r="AA26" s="526">
        <f>'2012'!AA26</f>
        <v>9</v>
      </c>
      <c r="AB26" s="524">
        <f>'2012'!AB26</f>
        <v>19</v>
      </c>
      <c r="AC26" s="583">
        <f>'2012'!AC26</f>
        <v>0</v>
      </c>
      <c r="AD26" s="579">
        <f>'2012'!AD26</f>
        <v>0</v>
      </c>
      <c r="AE26" s="526">
        <f>'2012'!AE26</f>
        <v>12</v>
      </c>
      <c r="AF26" s="524">
        <f>'2012'!AF26</f>
        <v>16</v>
      </c>
      <c r="AG26" s="526">
        <f>'2012'!AG26</f>
        <v>0</v>
      </c>
      <c r="AH26" s="524">
        <f>'2012'!AH26</f>
        <v>0</v>
      </c>
      <c r="AI26" s="526" t="str">
        <f>'2012'!AI26</f>
        <v>17-20</v>
      </c>
      <c r="AJ26" s="530">
        <f>'2012'!AJ26</f>
        <v>9.5</v>
      </c>
      <c r="AK26" s="291">
        <f>'2012'!AK26</f>
        <v>106.5</v>
      </c>
      <c r="AL26" s="348" t="str">
        <f>'2012'!AL26</f>
        <v>15</v>
      </c>
      <c r="AM26" s="273">
        <f>'2012'!AM26</f>
        <v>106.5</v>
      </c>
      <c r="AN26" s="348" t="str">
        <f>'2012'!AN26</f>
        <v>26</v>
      </c>
      <c r="AO26" s="575" t="str">
        <f>'2012'!AO26</f>
        <v>15</v>
      </c>
      <c r="AP26" s="450">
        <f>'2012'!AP26</f>
        <v>15</v>
      </c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</row>
    <row r="27" spans="1:75" ht="27.75">
      <c r="A27" s="379"/>
      <c r="B27" s="547" t="str">
        <f>'2012'!B27</f>
        <v>АГП</v>
      </c>
      <c r="C27" s="147">
        <f>'2012'!C27</f>
        <v>0</v>
      </c>
      <c r="D27" s="148">
        <f>'2012'!D27</f>
        <v>0</v>
      </c>
      <c r="E27" s="463">
        <f>'2012'!E27</f>
        <v>31</v>
      </c>
      <c r="F27" s="146">
        <f>'2012'!F27</f>
        <v>1</v>
      </c>
      <c r="G27" s="463">
        <f>'2012'!G27</f>
        <v>0</v>
      </c>
      <c r="H27" s="146">
        <f>'2012'!H27</f>
        <v>0</v>
      </c>
      <c r="I27" s="463">
        <f>'2012'!I27</f>
        <v>0</v>
      </c>
      <c r="J27" s="146">
        <f>'2012'!J27</f>
        <v>0</v>
      </c>
      <c r="K27" s="463" t="str">
        <f>'2012'!K27</f>
        <v>9-18</v>
      </c>
      <c r="L27" s="146">
        <f>'2012'!L27</f>
        <v>14.5</v>
      </c>
      <c r="M27" s="463">
        <f>'2012'!M27</f>
        <v>0</v>
      </c>
      <c r="N27" s="146">
        <f>'2012'!N27</f>
        <v>0</v>
      </c>
      <c r="O27" s="463" t="str">
        <f>'2012'!O27</f>
        <v>12</v>
      </c>
      <c r="P27" s="146" t="str">
        <f>'2012'!P27</f>
        <v>16</v>
      </c>
      <c r="Q27" s="145" t="str">
        <f>'2012'!Q27</f>
        <v>9-12</v>
      </c>
      <c r="R27" s="146">
        <f>'2012'!R27</f>
        <v>17.5</v>
      </c>
      <c r="S27" s="145">
        <f>'2012'!S27</f>
        <v>0</v>
      </c>
      <c r="T27" s="146">
        <f>'2012'!T27</f>
        <v>0</v>
      </c>
      <c r="U27" s="463">
        <f>'2012'!U27</f>
        <v>0</v>
      </c>
      <c r="V27" s="146">
        <f>'2012'!V27</f>
        <v>0</v>
      </c>
      <c r="W27" s="463">
        <f>'2012'!W27</f>
        <v>0</v>
      </c>
      <c r="X27" s="468">
        <f>'2012'!X27</f>
        <v>0</v>
      </c>
      <c r="Y27" s="145">
        <f>'2012'!Y27</f>
        <v>0</v>
      </c>
      <c r="Z27" s="146">
        <f>'2012'!Z27</f>
        <v>0</v>
      </c>
      <c r="AA27" s="145">
        <f>'2012'!AA27</f>
        <v>0</v>
      </c>
      <c r="AB27" s="146">
        <f>'2012'!AB27</f>
        <v>0</v>
      </c>
      <c r="AC27" s="145">
        <f>'2012'!AC27</f>
        <v>0</v>
      </c>
      <c r="AD27" s="146">
        <f>'2012'!AD27</f>
        <v>0</v>
      </c>
      <c r="AE27" s="145">
        <f>'2012'!AE27</f>
        <v>0</v>
      </c>
      <c r="AF27" s="146">
        <f>'2012'!AF27</f>
        <v>0</v>
      </c>
      <c r="AG27" s="145">
        <f>'2012'!AG27</f>
        <v>0</v>
      </c>
      <c r="AH27" s="146">
        <f>'2012'!AH27</f>
        <v>0</v>
      </c>
      <c r="AI27" s="463">
        <f>'2012'!AI27</f>
        <v>0</v>
      </c>
      <c r="AJ27" s="467">
        <f>'2012'!AJ27</f>
        <v>0</v>
      </c>
      <c r="AK27" s="291">
        <f>'2012'!AK27</f>
        <v>49</v>
      </c>
      <c r="AL27" s="348" t="str">
        <f>'2012'!AL27</f>
        <v>16</v>
      </c>
      <c r="AM27" s="273">
        <f>'2012'!AM27</f>
        <v>49</v>
      </c>
      <c r="AN27" s="348" t="str">
        <f>'2012'!AN27</f>
        <v>29</v>
      </c>
      <c r="AO27" s="575" t="str">
        <f>'2012'!AO27</f>
        <v>16</v>
      </c>
      <c r="AP27" s="450">
        <f>'2012'!AP27</f>
        <v>16</v>
      </c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</row>
    <row r="28" spans="1:75" ht="28.5" thickBot="1">
      <c r="A28" s="457"/>
      <c r="B28" s="521" t="str">
        <f>'2012'!B28</f>
        <v>УТК</v>
      </c>
      <c r="C28" s="522">
        <f>'2012'!C28</f>
        <v>0</v>
      </c>
      <c r="D28" s="524">
        <f>'2012'!D28</f>
        <v>0</v>
      </c>
      <c r="E28" s="463">
        <f>'2012'!E28</f>
        <v>0</v>
      </c>
      <c r="F28" s="146">
        <f>'2012'!F28</f>
        <v>0</v>
      </c>
      <c r="G28" s="463">
        <f>'2012'!G28</f>
        <v>16</v>
      </c>
      <c r="H28" s="146">
        <f>'2012'!H28</f>
        <v>12</v>
      </c>
      <c r="I28" s="463">
        <f>'2012'!I28</f>
        <v>24</v>
      </c>
      <c r="J28" s="146">
        <f>'2012'!J28</f>
        <v>4</v>
      </c>
      <c r="K28" s="463">
        <f>'2012'!K28</f>
        <v>0</v>
      </c>
      <c r="L28" s="146">
        <f>'2012'!L28</f>
        <v>0</v>
      </c>
      <c r="M28" s="463" t="str">
        <f>'2012'!M28</f>
        <v>10</v>
      </c>
      <c r="N28" s="146">
        <f>'2012'!N28</f>
        <v>20</v>
      </c>
      <c r="O28" s="463">
        <f>'2012'!O28</f>
        <v>0</v>
      </c>
      <c r="P28" s="146">
        <f>'2012'!P28</f>
        <v>0</v>
      </c>
      <c r="Q28" s="463">
        <f>'2012'!Q28</f>
        <v>0</v>
      </c>
      <c r="R28" s="146">
        <f>'2012'!R28</f>
        <v>0</v>
      </c>
      <c r="S28" s="463">
        <f>'2012'!S28</f>
        <v>0</v>
      </c>
      <c r="T28" s="146">
        <f>'2012'!T28</f>
        <v>0</v>
      </c>
      <c r="U28" s="463">
        <f>'2012'!U28</f>
        <v>0</v>
      </c>
      <c r="V28" s="146">
        <f>'2012'!V28</f>
        <v>0</v>
      </c>
      <c r="W28" s="463">
        <f>'2012'!W28</f>
        <v>0</v>
      </c>
      <c r="X28" s="468">
        <f>'2012'!X28</f>
        <v>0</v>
      </c>
      <c r="Y28" s="463">
        <f>'2012'!Y28</f>
        <v>0</v>
      </c>
      <c r="Z28" s="146">
        <f>'2012'!Z28</f>
        <v>0</v>
      </c>
      <c r="AA28" s="145">
        <f>'2012'!AA28</f>
        <v>0</v>
      </c>
      <c r="AB28" s="146">
        <f>'2012'!AB28</f>
        <v>0</v>
      </c>
      <c r="AC28" s="526">
        <f>'2012'!AC28</f>
        <v>0</v>
      </c>
      <c r="AD28" s="524">
        <f>'2012'!AD28</f>
        <v>0</v>
      </c>
      <c r="AE28" s="526">
        <f>'2012'!AE28</f>
        <v>0</v>
      </c>
      <c r="AF28" s="524">
        <f>'2012'!AF28</f>
        <v>0</v>
      </c>
      <c r="AG28" s="526">
        <f>'2012'!AG28</f>
        <v>0</v>
      </c>
      <c r="AH28" s="524">
        <f>'2012'!AH28</f>
        <v>0</v>
      </c>
      <c r="AI28" s="463">
        <f>'2012'!AI28</f>
        <v>0</v>
      </c>
      <c r="AJ28" s="467">
        <f>'2012'!AJ28</f>
        <v>0</v>
      </c>
      <c r="AK28" s="273">
        <f>'2012'!AK28</f>
        <v>36</v>
      </c>
      <c r="AL28" s="348" t="str">
        <f>'2012'!AL28</f>
        <v>17</v>
      </c>
      <c r="AM28" s="273">
        <f>'2012'!AM28</f>
        <v>36</v>
      </c>
      <c r="AN28" s="297" t="str">
        <f>'2012'!AN28</f>
        <v>32</v>
      </c>
      <c r="AO28" s="390" t="str">
        <f>'2012'!AO28</f>
        <v>17</v>
      </c>
      <c r="AP28" s="366">
        <f>'2012'!AP28</f>
        <v>17</v>
      </c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</row>
    <row r="29" spans="1:75" ht="28.5" thickBot="1">
      <c r="A29" s="457"/>
      <c r="B29" s="562" t="str">
        <f>'2012'!B30</f>
        <v>ЦРСО</v>
      </c>
      <c r="C29" s="338">
        <f>'2012'!C30</f>
        <v>0</v>
      </c>
      <c r="D29" s="339">
        <f>'2012'!D30</f>
        <v>0</v>
      </c>
      <c r="E29" s="128">
        <f>'2012'!E30</f>
        <v>0</v>
      </c>
      <c r="F29" s="129">
        <f>'2012'!F30</f>
        <v>0</v>
      </c>
      <c r="G29" s="128">
        <f>'2012'!G30</f>
        <v>0</v>
      </c>
      <c r="H29" s="129">
        <f>'2012'!H30</f>
        <v>0</v>
      </c>
      <c r="I29" s="175">
        <f>'2012'!I30</f>
        <v>0</v>
      </c>
      <c r="J29" s="129">
        <f>'2012'!J30</f>
        <v>0</v>
      </c>
      <c r="K29" s="463" t="str">
        <f>'2012'!K30</f>
        <v>19-33</v>
      </c>
      <c r="L29" s="146">
        <f>'2012'!L30</f>
        <v>3.5</v>
      </c>
      <c r="M29" s="128">
        <f>'2012'!M30</f>
        <v>0</v>
      </c>
      <c r="N29" s="129">
        <f>'2012'!N30</f>
        <v>0</v>
      </c>
      <c r="O29" s="463">
        <f>'2012'!O30</f>
        <v>0</v>
      </c>
      <c r="P29" s="146">
        <f>'2012'!P30</f>
        <v>0</v>
      </c>
      <c r="Q29" s="175">
        <f>'2012'!Q30</f>
        <v>0</v>
      </c>
      <c r="R29" s="129">
        <f>'2012'!R30</f>
        <v>0</v>
      </c>
      <c r="S29" s="175">
        <f>'2012'!S30</f>
        <v>0</v>
      </c>
      <c r="T29" s="129">
        <f>'2012'!T30</f>
        <v>0</v>
      </c>
      <c r="U29" s="128">
        <f>'2012'!U30</f>
        <v>0</v>
      </c>
      <c r="V29" s="129">
        <f>'2012'!V30</f>
        <v>0</v>
      </c>
      <c r="W29" s="128" t="str">
        <f>'2012'!W30</f>
        <v>17-29</v>
      </c>
      <c r="X29" s="563">
        <f>'2012'!X30</f>
        <v>5</v>
      </c>
      <c r="Y29" s="175">
        <f>'2012'!Y30</f>
        <v>0</v>
      </c>
      <c r="Z29" s="129">
        <f>'2012'!Z30</f>
        <v>0</v>
      </c>
      <c r="AA29" s="175">
        <f>'2012'!AA30</f>
        <v>12</v>
      </c>
      <c r="AB29" s="129">
        <f>'2012'!AB30</f>
        <v>16</v>
      </c>
      <c r="AC29" s="175">
        <f>'2012'!AC30</f>
        <v>0</v>
      </c>
      <c r="AD29" s="129">
        <f>'2012'!AD30</f>
        <v>0</v>
      </c>
      <c r="AE29" s="175">
        <f>'2012'!AE30</f>
        <v>0</v>
      </c>
      <c r="AF29" s="129">
        <f>'2012'!AF30</f>
        <v>0</v>
      </c>
      <c r="AG29" s="175">
        <f>'2012'!AG30</f>
        <v>0</v>
      </c>
      <c r="AH29" s="129">
        <f>'2012'!AH30</f>
        <v>0</v>
      </c>
      <c r="AI29" s="128">
        <f>'2012'!AI30</f>
        <v>0</v>
      </c>
      <c r="AJ29" s="484">
        <f>'2012'!AJ30</f>
        <v>0</v>
      </c>
      <c r="AK29" s="538">
        <f>'2012'!AK30</f>
        <v>24.5</v>
      </c>
      <c r="AL29" s="348" t="str">
        <f>'2012'!AL30</f>
        <v>19</v>
      </c>
      <c r="AM29" s="304">
        <f>'2012'!AM30</f>
        <v>24.5</v>
      </c>
      <c r="AN29" s="533" t="str">
        <f>'2012'!AN30</f>
        <v>36</v>
      </c>
      <c r="AO29" s="575" t="str">
        <f>'2012'!AO30</f>
        <v>19</v>
      </c>
      <c r="AP29" s="450">
        <f>'2012'!AP30</f>
        <v>19</v>
      </c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</row>
    <row r="30" spans="2:42" ht="27.75">
      <c r="B30" s="544" t="s">
        <v>288</v>
      </c>
      <c r="C30" s="172"/>
      <c r="D30" s="172"/>
      <c r="E30" s="540"/>
      <c r="F30" s="172"/>
      <c r="G30" s="540"/>
      <c r="H30" s="172"/>
      <c r="I30" s="172"/>
      <c r="J30" s="172"/>
      <c r="K30" s="540"/>
      <c r="L30" s="172"/>
      <c r="M30" s="172"/>
      <c r="N30" s="172"/>
      <c r="O30" s="172"/>
      <c r="P30" s="172"/>
      <c r="Q30" s="172"/>
      <c r="R30" s="172"/>
      <c r="S30" s="172"/>
      <c r="T30" s="172"/>
      <c r="U30" s="540"/>
      <c r="V30" s="172"/>
      <c r="W30" s="540"/>
      <c r="X30" s="172"/>
      <c r="Y30" s="172"/>
      <c r="Z30" s="172"/>
      <c r="AA30" s="172"/>
      <c r="AB30" s="172"/>
      <c r="AC30" s="172"/>
      <c r="AD30" s="172"/>
      <c r="AE30" s="172"/>
      <c r="AF30" s="172"/>
      <c r="AG30" s="172"/>
      <c r="AH30" s="172"/>
      <c r="AI30" s="172"/>
      <c r="AJ30" s="172"/>
      <c r="AK30" s="541"/>
      <c r="AL30" s="542"/>
      <c r="AM30" s="302"/>
      <c r="AN30" s="543"/>
      <c r="AO30" s="302"/>
      <c r="AP30" s="545"/>
    </row>
    <row r="31" spans="1:75" ht="27.75">
      <c r="A31" s="379"/>
      <c r="B31" s="560" t="str">
        <f>'2012'!B32</f>
        <v>Гипромез</v>
      </c>
      <c r="C31" s="478" t="str">
        <f>'2012'!C32</f>
        <v>5-8</v>
      </c>
      <c r="D31" s="490">
        <f>'2012'!D32</f>
        <v>21.5</v>
      </c>
      <c r="E31" s="550" t="str">
        <f>'2012'!E32</f>
        <v>2</v>
      </c>
      <c r="F31" s="549">
        <f>'2012'!F32</f>
        <v>27</v>
      </c>
      <c r="G31" s="550">
        <f>'2012'!G32</f>
        <v>7</v>
      </c>
      <c r="H31" s="549">
        <f>'2012'!H32</f>
        <v>22</v>
      </c>
      <c r="I31" s="561" t="str">
        <f>'2012'!I32</f>
        <v>2</v>
      </c>
      <c r="J31" s="549">
        <f>'2012'!J32</f>
        <v>30</v>
      </c>
      <c r="K31" s="550" t="str">
        <f>'2012'!K32</f>
        <v>9-18</v>
      </c>
      <c r="L31" s="549">
        <f>'2012'!L32</f>
        <v>14.5</v>
      </c>
      <c r="M31" s="550" t="str">
        <f>'2012'!M32</f>
        <v>7</v>
      </c>
      <c r="N31" s="549">
        <f>'2012'!N32</f>
        <v>24</v>
      </c>
      <c r="O31" s="550" t="str">
        <f>'2012'!O32</f>
        <v>5</v>
      </c>
      <c r="P31" s="549">
        <f>'2012'!P32</f>
        <v>23</v>
      </c>
      <c r="Q31" s="550" t="str">
        <f>'2012'!Q32</f>
        <v>5-8</v>
      </c>
      <c r="R31" s="549">
        <f>'2012'!R32</f>
        <v>21.5</v>
      </c>
      <c r="S31" s="463" t="str">
        <f>'2012'!S32</f>
        <v>5</v>
      </c>
      <c r="T31" s="146" t="str">
        <f>'2012'!T32</f>
        <v>23</v>
      </c>
      <c r="U31" s="550" t="str">
        <f>'2012'!U32</f>
        <v>6</v>
      </c>
      <c r="V31" s="549">
        <f>'2012'!V32</f>
        <v>22</v>
      </c>
      <c r="W31" s="550" t="str">
        <f>'2012'!W32</f>
        <v>5-8</v>
      </c>
      <c r="X31" s="554">
        <f>'2012'!X32</f>
        <v>21.5</v>
      </c>
      <c r="Y31" s="550" t="str">
        <f>'2012'!Y32</f>
        <v>6</v>
      </c>
      <c r="Z31" s="549">
        <f>'2012'!Z32</f>
        <v>25</v>
      </c>
      <c r="AA31" s="550">
        <f>'2012'!AA32</f>
        <v>0</v>
      </c>
      <c r="AB31" s="549">
        <f>'2012'!AB32</f>
        <v>0</v>
      </c>
      <c r="AC31" s="551">
        <f>'2012'!AC32</f>
        <v>17</v>
      </c>
      <c r="AD31" s="549">
        <f>'2012'!AD32</f>
        <v>11</v>
      </c>
      <c r="AE31" s="550" t="str">
        <f>'2012'!AE32</f>
        <v>13</v>
      </c>
      <c r="AF31" s="549">
        <f>'2012'!AF32</f>
        <v>15</v>
      </c>
      <c r="AG31" s="551">
        <f>'2012'!AG32</f>
        <v>1</v>
      </c>
      <c r="AH31" s="549">
        <f>'2012'!AH32</f>
        <v>32</v>
      </c>
      <c r="AI31" s="463" t="str">
        <f>'2012'!AI32</f>
        <v>11-12</v>
      </c>
      <c r="AJ31" s="467">
        <f>'2012'!AJ32</f>
        <v>16.5</v>
      </c>
      <c r="AK31" s="371">
        <f>'2012'!AK32</f>
        <v>349.5</v>
      </c>
      <c r="AL31" s="552" t="str">
        <f>'2012'!AL32</f>
        <v>1</v>
      </c>
      <c r="AM31" s="371">
        <f>'2012'!AM32</f>
        <v>349.5</v>
      </c>
      <c r="AN31" s="552" t="str">
        <f>'2012'!AN32</f>
        <v>4</v>
      </c>
      <c r="AO31" s="553">
        <f>'2012'!AO32</f>
        <v>1</v>
      </c>
      <c r="AP31" s="432" t="str">
        <f>'2012'!AP32</f>
        <v>20</v>
      </c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</row>
    <row r="32" spans="1:75" ht="27.75">
      <c r="A32" s="379"/>
      <c r="B32" s="547" t="str">
        <f>'2012'!B29</f>
        <v>ЦРПО</v>
      </c>
      <c r="C32" s="145">
        <f>'2012'!C29</f>
        <v>0</v>
      </c>
      <c r="D32" s="146">
        <f>'2012'!D29</f>
        <v>0</v>
      </c>
      <c r="E32" s="463">
        <f>'2012'!E29</f>
        <v>35</v>
      </c>
      <c r="F32" s="146">
        <f>'2012'!F29</f>
        <v>1</v>
      </c>
      <c r="G32" s="463">
        <f>'2012'!G29</f>
        <v>0</v>
      </c>
      <c r="H32" s="146">
        <f>'2012'!H29</f>
        <v>0</v>
      </c>
      <c r="I32" s="463" t="str">
        <f>'2012'!I29</f>
        <v>16</v>
      </c>
      <c r="J32" s="146" t="str">
        <f>'2012'!J29</f>
        <v>12</v>
      </c>
      <c r="K32" s="493" t="str">
        <f>'2012'!K29</f>
        <v>19-33</v>
      </c>
      <c r="L32" s="146">
        <f>'2012'!L29</f>
        <v>3.5</v>
      </c>
      <c r="M32" s="463">
        <f>'2012'!M29</f>
        <v>0</v>
      </c>
      <c r="N32" s="146">
        <f>'2012'!N29</f>
        <v>0</v>
      </c>
      <c r="O32" s="145">
        <f>'2012'!O29</f>
        <v>0</v>
      </c>
      <c r="P32" s="146">
        <f>'2012'!P29</f>
        <v>0</v>
      </c>
      <c r="Q32" s="145">
        <f>'2012'!Q29</f>
        <v>0</v>
      </c>
      <c r="R32" s="146">
        <f>'2012'!R29</f>
        <v>0</v>
      </c>
      <c r="S32" s="463">
        <f>'2012'!S29</f>
        <v>0</v>
      </c>
      <c r="T32" s="146">
        <f>'2012'!T29</f>
        <v>0</v>
      </c>
      <c r="U32" s="463">
        <f>'2012'!U29</f>
        <v>0</v>
      </c>
      <c r="V32" s="146">
        <f>'2012'!V29</f>
        <v>0</v>
      </c>
      <c r="W32" s="463" t="str">
        <f>'2012'!W29</f>
        <v>17-29</v>
      </c>
      <c r="X32" s="468">
        <f>'2012'!X29</f>
        <v>5</v>
      </c>
      <c r="Y32" s="145">
        <f>'2012'!Y29</f>
        <v>0</v>
      </c>
      <c r="Z32" s="146">
        <f>'2012'!Z29</f>
        <v>0</v>
      </c>
      <c r="AA32" s="145" t="str">
        <f>'2012'!AA29</f>
        <v>17</v>
      </c>
      <c r="AB32" s="146">
        <f>'2012'!AB29</f>
        <v>11</v>
      </c>
      <c r="AC32" s="145">
        <f>'2012'!AC29</f>
        <v>0</v>
      </c>
      <c r="AD32" s="146">
        <f>'2012'!AD29</f>
        <v>0</v>
      </c>
      <c r="AE32" s="145">
        <f>'2012'!AE29</f>
        <v>0</v>
      </c>
      <c r="AF32" s="146">
        <f>'2012'!AF29</f>
        <v>0</v>
      </c>
      <c r="AG32" s="145">
        <f>'2012'!AG29</f>
        <v>0</v>
      </c>
      <c r="AH32" s="146">
        <f>'2012'!AH29</f>
        <v>0</v>
      </c>
      <c r="AI32" s="463">
        <f>'2012'!AI29</f>
        <v>0</v>
      </c>
      <c r="AJ32" s="467">
        <f>'2012'!AJ29</f>
        <v>0</v>
      </c>
      <c r="AK32" s="273">
        <f>'2012'!AK29</f>
        <v>32.5</v>
      </c>
      <c r="AL32" s="348" t="str">
        <f>'2012'!AL29</f>
        <v>18</v>
      </c>
      <c r="AM32" s="273">
        <f>'2012'!AM29</f>
        <v>32.5</v>
      </c>
      <c r="AN32" s="348" t="str">
        <f>'2012'!AN29</f>
        <v>34</v>
      </c>
      <c r="AO32" s="390" t="str">
        <f>'2012'!AO29</f>
        <v>18</v>
      </c>
      <c r="AP32" s="366">
        <f>'2012'!AP29</f>
        <v>18</v>
      </c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</row>
    <row r="33" spans="1:75" ht="28.5" thickBot="1">
      <c r="A33" s="457"/>
      <c r="B33" s="547" t="str">
        <f>'2012'!B33</f>
        <v>ЦЭлС</v>
      </c>
      <c r="C33" s="478" t="str">
        <f>'2012'!C33</f>
        <v>9-16</v>
      </c>
      <c r="D33" s="146">
        <f>'2012'!D33</f>
        <v>15.5</v>
      </c>
      <c r="E33" s="463" t="str">
        <f>'2012'!E33</f>
        <v>5</v>
      </c>
      <c r="F33" s="146">
        <f>'2012'!F33</f>
        <v>23</v>
      </c>
      <c r="G33" s="463">
        <f>'2012'!G33</f>
        <v>6</v>
      </c>
      <c r="H33" s="146">
        <f>'2012'!H33</f>
        <v>22</v>
      </c>
      <c r="I33" s="463" t="str">
        <f>'2012'!I33</f>
        <v>15</v>
      </c>
      <c r="J33" s="566" t="str">
        <f>'2012'!J33</f>
        <v>13</v>
      </c>
      <c r="K33" s="493" t="str">
        <f>'2012'!K33</f>
        <v>5-8</v>
      </c>
      <c r="L33" s="146">
        <f>'2012'!L33</f>
        <v>21.5</v>
      </c>
      <c r="M33" s="463" t="str">
        <f>'2012'!M33</f>
        <v>14</v>
      </c>
      <c r="N33" s="146">
        <f>'2012'!N33</f>
        <v>14</v>
      </c>
      <c r="O33" s="463" t="str">
        <f>'2012'!O33</f>
        <v>16</v>
      </c>
      <c r="P33" s="566" t="str">
        <f>'2012'!P33</f>
        <v>12</v>
      </c>
      <c r="Q33" s="463" t="str">
        <f>'2012'!Q33</f>
        <v>3</v>
      </c>
      <c r="R33" s="146">
        <f>'2012'!R33</f>
        <v>25</v>
      </c>
      <c r="S33" s="463">
        <f>'2012'!S33</f>
        <v>3</v>
      </c>
      <c r="T33" s="146">
        <f>'2012'!T33</f>
        <v>28</v>
      </c>
      <c r="U33" s="463" t="str">
        <f>'2012'!U33</f>
        <v>4</v>
      </c>
      <c r="V33" s="146">
        <f>'2012'!V33</f>
        <v>26</v>
      </c>
      <c r="W33" s="463" t="str">
        <f>'2012'!W33</f>
        <v>9-16</v>
      </c>
      <c r="X33" s="146">
        <f>'2012'!X33</f>
        <v>16</v>
      </c>
      <c r="Y33" s="145">
        <f>'2012'!Y33</f>
        <v>0</v>
      </c>
      <c r="Z33" s="146">
        <f>'2012'!Z33</f>
        <v>0</v>
      </c>
      <c r="AA33" s="463" t="str">
        <f>'2012'!AA33</f>
        <v>2</v>
      </c>
      <c r="AB33" s="146">
        <f>'2012'!AB33</f>
        <v>30</v>
      </c>
      <c r="AC33" s="145">
        <f>'2012'!AC33</f>
        <v>21</v>
      </c>
      <c r="AD33" s="146">
        <f>'2012'!AD33</f>
        <v>7</v>
      </c>
      <c r="AE33" s="463" t="str">
        <f>'2012'!AE33</f>
        <v>8</v>
      </c>
      <c r="AF33" s="146">
        <f>'2012'!AF33</f>
        <v>20</v>
      </c>
      <c r="AG33" s="463" t="str">
        <f>'2012'!AG33</f>
        <v>13</v>
      </c>
      <c r="AH33" s="146">
        <f>'2012'!AH33</f>
        <v>15</v>
      </c>
      <c r="AI33" s="463" t="str">
        <f>'2012'!AI33</f>
        <v>14</v>
      </c>
      <c r="AJ33" s="467">
        <f>'2012'!AJ33</f>
        <v>14</v>
      </c>
      <c r="AK33" s="273">
        <f>'2012'!AK33</f>
        <v>302</v>
      </c>
      <c r="AL33" s="348" t="str">
        <f>'2012'!AL33</f>
        <v>2</v>
      </c>
      <c r="AM33" s="273">
        <f>'2012'!AM33</f>
        <v>302</v>
      </c>
      <c r="AN33" s="348" t="str">
        <f>'2012'!AN33</f>
        <v>6</v>
      </c>
      <c r="AO33" s="390">
        <f>'2012'!AO33</f>
        <v>2</v>
      </c>
      <c r="AP33" s="366" t="str">
        <f>'2012'!AP33</f>
        <v>21</v>
      </c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</row>
    <row r="34" spans="1:42" ht="27.75">
      <c r="A34" s="103"/>
      <c r="B34" s="547" t="str">
        <f>'2012'!B34</f>
        <v>ЦВС</v>
      </c>
      <c r="C34" s="478" t="str">
        <f>'2012'!C34</f>
        <v>5-8</v>
      </c>
      <c r="D34" s="490">
        <f>'2012'!D34</f>
        <v>21.5</v>
      </c>
      <c r="E34" s="463" t="str">
        <f>'2012'!E34</f>
        <v>12</v>
      </c>
      <c r="F34" s="146">
        <f>'2012'!F34</f>
        <v>16</v>
      </c>
      <c r="G34" s="463">
        <f>'2012'!G34</f>
        <v>17</v>
      </c>
      <c r="H34" s="146">
        <f>'2012'!H34</f>
        <v>11</v>
      </c>
      <c r="I34" s="463" t="str">
        <f>'2012'!I34</f>
        <v>18</v>
      </c>
      <c r="J34" s="566" t="str">
        <f>'2012'!J34</f>
        <v>10</v>
      </c>
      <c r="K34" s="463" t="str">
        <f>'2012'!K34</f>
        <v>4</v>
      </c>
      <c r="L34" s="146">
        <f>'2012'!L34</f>
        <v>24</v>
      </c>
      <c r="M34" s="463" t="str">
        <f>'2012'!M34</f>
        <v>23</v>
      </c>
      <c r="N34" s="146">
        <f>'2012'!N34</f>
        <v>5</v>
      </c>
      <c r="O34" s="463">
        <f>'2012'!O34</f>
        <v>0</v>
      </c>
      <c r="P34" s="146">
        <f>'2012'!P34</f>
        <v>0</v>
      </c>
      <c r="Q34" s="463" t="str">
        <f>'2012'!Q34</f>
        <v>17-20</v>
      </c>
      <c r="R34" s="146">
        <f>'2012'!R34</f>
        <v>9.5</v>
      </c>
      <c r="S34" s="463">
        <f>'2012'!S34</f>
        <v>0</v>
      </c>
      <c r="T34" s="146">
        <f>'2012'!T34</f>
        <v>0</v>
      </c>
      <c r="U34" s="463" t="str">
        <f>'2012'!U34</f>
        <v>9</v>
      </c>
      <c r="V34" s="146">
        <f>'2012'!V34</f>
        <v>19</v>
      </c>
      <c r="W34" s="463" t="str">
        <f>'2012'!W34</f>
        <v>17-29</v>
      </c>
      <c r="X34" s="146">
        <f>'2012'!X34</f>
        <v>5</v>
      </c>
      <c r="Y34" s="463">
        <f>'2012'!Y34</f>
        <v>0</v>
      </c>
      <c r="Z34" s="146">
        <f>'2012'!Z34</f>
        <v>0</v>
      </c>
      <c r="AA34" s="463" t="str">
        <f>'2012'!AA34</f>
        <v>14</v>
      </c>
      <c r="AB34" s="146">
        <f>'2012'!AB34</f>
        <v>14</v>
      </c>
      <c r="AC34" s="145">
        <f>'2012'!AC34</f>
        <v>0</v>
      </c>
      <c r="AD34" s="146">
        <f>'2012'!AD34</f>
        <v>0</v>
      </c>
      <c r="AE34" s="145">
        <f>'2012'!AE34</f>
        <v>15</v>
      </c>
      <c r="AF34" s="146">
        <f>'2012'!AF34</f>
        <v>13</v>
      </c>
      <c r="AG34" s="145">
        <f>'2012'!AG34</f>
        <v>7</v>
      </c>
      <c r="AH34" s="146">
        <f>'2012'!AH34</f>
        <v>21</v>
      </c>
      <c r="AI34" s="463" t="str">
        <f>'2012'!AI34</f>
        <v>4</v>
      </c>
      <c r="AJ34" s="467">
        <f>'2012'!AJ34</f>
        <v>24</v>
      </c>
      <c r="AK34" s="273">
        <f>'2012'!AK34</f>
        <v>193</v>
      </c>
      <c r="AL34" s="348" t="str">
        <f>'2012'!AL34</f>
        <v>3</v>
      </c>
      <c r="AM34" s="273">
        <f>'2012'!AM34</f>
        <v>193</v>
      </c>
      <c r="AN34" s="348" t="str">
        <f>'2012'!AN34</f>
        <v>14</v>
      </c>
      <c r="AO34" s="390">
        <f>'2012'!AO34</f>
        <v>3</v>
      </c>
      <c r="AP34" s="366" t="str">
        <f>'2012'!AP34</f>
        <v>22</v>
      </c>
    </row>
    <row r="35" spans="1:75" ht="27.75">
      <c r="A35" s="103"/>
      <c r="B35" s="521" t="str">
        <f>'2012'!B35</f>
        <v>ДЦ-1</v>
      </c>
      <c r="C35" s="478" t="str">
        <f>'2012'!C35</f>
        <v>9-16</v>
      </c>
      <c r="D35" s="490">
        <f>'2012'!D35</f>
        <v>7.5</v>
      </c>
      <c r="E35" s="463" t="str">
        <f>'2012'!E35</f>
        <v>32</v>
      </c>
      <c r="F35" s="146">
        <f>'2012'!F35</f>
        <v>1</v>
      </c>
      <c r="G35" s="463">
        <f>'2012'!G35</f>
        <v>12</v>
      </c>
      <c r="H35" s="146">
        <f>'2012'!H35</f>
        <v>16</v>
      </c>
      <c r="I35" s="463" t="str">
        <f>'2012'!I35</f>
        <v>23</v>
      </c>
      <c r="J35" s="566" t="str">
        <f>'2012'!J35</f>
        <v>5</v>
      </c>
      <c r="K35" s="463" t="str">
        <f>'2012'!K35</f>
        <v>19-33</v>
      </c>
      <c r="L35" s="146">
        <f>'2012'!L35</f>
        <v>3.5</v>
      </c>
      <c r="M35" s="463" t="str">
        <f>'2012'!M35</f>
        <v>5</v>
      </c>
      <c r="N35" s="146">
        <f>'2012'!N35</f>
        <v>24</v>
      </c>
      <c r="O35" s="463">
        <f>'2012'!O35</f>
        <v>0</v>
      </c>
      <c r="P35" s="146">
        <f>'2012'!P35</f>
        <v>0</v>
      </c>
      <c r="Q35" s="463" t="str">
        <f>'2012'!Q35</f>
        <v>21-23</v>
      </c>
      <c r="R35" s="146">
        <f>'2012'!R35</f>
        <v>6</v>
      </c>
      <c r="S35" s="463" t="str">
        <f>'2012'!S35</f>
        <v>22</v>
      </c>
      <c r="T35" s="146" t="str">
        <f>'2012'!T35</f>
        <v>6</v>
      </c>
      <c r="U35" s="463">
        <f>'2012'!U35</f>
        <v>0</v>
      </c>
      <c r="V35" s="146">
        <f>'2012'!V35</f>
        <v>0</v>
      </c>
      <c r="W35" s="463" t="str">
        <f>'2012'!W35</f>
        <v>17-29</v>
      </c>
      <c r="X35" s="146">
        <f>'2012'!X35</f>
        <v>5</v>
      </c>
      <c r="Y35" s="463">
        <f>'2012'!Y35</f>
        <v>0</v>
      </c>
      <c r="Z35" s="146">
        <f>'2012'!Z35</f>
        <v>0</v>
      </c>
      <c r="AA35" s="463" t="str">
        <f>'2012'!AA35</f>
        <v>7</v>
      </c>
      <c r="AB35" s="146">
        <f>'2012'!AB35</f>
        <v>21</v>
      </c>
      <c r="AC35" s="145">
        <f>'2012'!AC35</f>
        <v>6</v>
      </c>
      <c r="AD35" s="146">
        <f>'2012'!AD35</f>
        <v>22</v>
      </c>
      <c r="AE35" s="526">
        <f>'2012'!AE35</f>
        <v>0</v>
      </c>
      <c r="AF35" s="524">
        <f>'2012'!AF35</f>
        <v>0</v>
      </c>
      <c r="AG35" s="145">
        <f>'2012'!AG35</f>
        <v>0</v>
      </c>
      <c r="AH35" s="146">
        <f>'2012'!AH35</f>
        <v>0</v>
      </c>
      <c r="AI35" s="463">
        <f>'2012'!AI35</f>
        <v>0</v>
      </c>
      <c r="AJ35" s="467">
        <f>'2012'!AJ35</f>
        <v>0</v>
      </c>
      <c r="AK35" s="273">
        <f>'2012'!AK35</f>
        <v>117</v>
      </c>
      <c r="AL35" s="348" t="str">
        <f>'2012'!AL35</f>
        <v>4</v>
      </c>
      <c r="AM35" s="273">
        <f>'2012'!AM35</f>
        <v>117</v>
      </c>
      <c r="AN35" s="348" t="str">
        <f>'2012'!AN35</f>
        <v>21-22</v>
      </c>
      <c r="AO35" s="390">
        <f>'2012'!AO35</f>
        <v>4</v>
      </c>
      <c r="AP35" s="366" t="str">
        <f>'2012'!AP35</f>
        <v>23</v>
      </c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</row>
    <row r="36" spans="1:75" ht="27.75">
      <c r="A36" s="379"/>
      <c r="B36" s="392" t="str">
        <f>'2012'!B36</f>
        <v>ДЦ-2</v>
      </c>
      <c r="C36" s="475" t="str">
        <f>'2012'!C36</f>
        <v>9-16</v>
      </c>
      <c r="D36" s="146">
        <f>'2012'!D36</f>
        <v>7.5</v>
      </c>
      <c r="E36" s="463" t="str">
        <f>'2012'!E36</f>
        <v>26</v>
      </c>
      <c r="F36" s="146">
        <f>'2012'!F36</f>
        <v>2</v>
      </c>
      <c r="G36" s="463">
        <f>'2012'!G36</f>
        <v>0</v>
      </c>
      <c r="H36" s="146">
        <f>'2012'!H36</f>
        <v>0</v>
      </c>
      <c r="I36" s="463">
        <f>'2012'!I36</f>
        <v>0</v>
      </c>
      <c r="J36" s="566">
        <f>'2012'!J36</f>
        <v>0</v>
      </c>
      <c r="K36" s="463" t="str">
        <f>'2012'!K36</f>
        <v>19-33</v>
      </c>
      <c r="L36" s="146">
        <f>'2012'!L36</f>
        <v>3.5</v>
      </c>
      <c r="M36" s="145" t="str">
        <f>'2012'!M36</f>
        <v>16</v>
      </c>
      <c r="N36" s="146">
        <f>'2012'!N36</f>
        <v>12</v>
      </c>
      <c r="O36" s="145">
        <f>'2012'!O36</f>
        <v>0</v>
      </c>
      <c r="P36" s="146">
        <f>'2012'!P36</f>
        <v>0</v>
      </c>
      <c r="Q36" s="463">
        <f>'2012'!Q36</f>
        <v>0</v>
      </c>
      <c r="R36" s="146">
        <f>'2012'!R36</f>
        <v>0</v>
      </c>
      <c r="S36" s="463" t="str">
        <f>'2012'!S36</f>
        <v>4</v>
      </c>
      <c r="T36" s="146">
        <f>'2012'!T36</f>
        <v>26</v>
      </c>
      <c r="U36" s="463">
        <f>'2012'!U36</f>
        <v>0</v>
      </c>
      <c r="V36" s="146">
        <f>'2012'!V36</f>
        <v>0</v>
      </c>
      <c r="W36" s="463" t="str">
        <f>'2012'!W36</f>
        <v>5-8</v>
      </c>
      <c r="X36" s="146">
        <f>'2012'!X36</f>
        <v>21.5</v>
      </c>
      <c r="Y36" s="463">
        <f>'2012'!Y36</f>
        <v>0</v>
      </c>
      <c r="Z36" s="146">
        <f>'2012'!Z36</f>
        <v>0</v>
      </c>
      <c r="AA36" s="145" t="str">
        <f>'2012'!AA36</f>
        <v>5</v>
      </c>
      <c r="AB36" s="146">
        <f>'2012'!AB36</f>
        <v>23</v>
      </c>
      <c r="AC36" s="145">
        <f>'2012'!AC36</f>
        <v>0</v>
      </c>
      <c r="AD36" s="146">
        <f>'2012'!AD36</f>
        <v>0</v>
      </c>
      <c r="AE36" s="145">
        <f>'2012'!AE36</f>
        <v>0</v>
      </c>
      <c r="AF36" s="146">
        <f>'2012'!AF36</f>
        <v>0</v>
      </c>
      <c r="AG36" s="145">
        <f>'2012'!AG36</f>
        <v>11</v>
      </c>
      <c r="AH36" s="146">
        <f>'2012'!AH36</f>
        <v>17</v>
      </c>
      <c r="AI36" s="463" t="str">
        <f>'2012'!AI36</f>
        <v>23-27</v>
      </c>
      <c r="AJ36" s="467">
        <f>'2012'!AJ36</f>
        <v>3</v>
      </c>
      <c r="AK36" s="273">
        <f>'2012'!AK36</f>
        <v>115.5</v>
      </c>
      <c r="AL36" s="348" t="str">
        <f>'2012'!AL36</f>
        <v>5</v>
      </c>
      <c r="AM36" s="273">
        <f>'2012'!AM36</f>
        <v>115.5</v>
      </c>
      <c r="AN36" s="348" t="str">
        <f>'2012'!AN36</f>
        <v>23</v>
      </c>
      <c r="AO36" s="390">
        <f>'2012'!AO36</f>
        <v>5</v>
      </c>
      <c r="AP36" s="366" t="str">
        <f>'2012'!AP36</f>
        <v>24</v>
      </c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</row>
    <row r="37" spans="1:75" ht="27.75">
      <c r="A37" s="103"/>
      <c r="B37" s="547" t="str">
        <f>'2012'!B37</f>
        <v>ЦПМШ</v>
      </c>
      <c r="C37" s="463">
        <f>'2012'!C37</f>
        <v>0</v>
      </c>
      <c r="D37" s="146">
        <f>'2012'!D37</f>
        <v>0</v>
      </c>
      <c r="E37" s="463" t="str">
        <f>'2012'!E37</f>
        <v>27</v>
      </c>
      <c r="F37" s="146">
        <f>'2012'!F37</f>
        <v>1</v>
      </c>
      <c r="G37" s="463">
        <f>'2012'!G37</f>
        <v>19</v>
      </c>
      <c r="H37" s="146">
        <f>'2012'!H37</f>
        <v>9</v>
      </c>
      <c r="I37" s="145">
        <f>'2012'!I37</f>
        <v>0</v>
      </c>
      <c r="J37" s="566">
        <f>'2012'!J37</f>
        <v>0</v>
      </c>
      <c r="K37" s="463" t="str">
        <f>'2012'!K37</f>
        <v>19-33</v>
      </c>
      <c r="L37" s="146">
        <f>'2012'!L37</f>
        <v>3.5</v>
      </c>
      <c r="M37" s="463" t="str">
        <f>'2012'!M37</f>
        <v>20</v>
      </c>
      <c r="N37" s="146">
        <f>'2012'!N37</f>
        <v>8</v>
      </c>
      <c r="O37" s="463">
        <f>'2012'!O37</f>
        <v>0</v>
      </c>
      <c r="P37" s="146">
        <f>'2012'!P37</f>
        <v>0</v>
      </c>
      <c r="Q37" s="463" t="str">
        <f>'2012'!Q37</f>
        <v>13-16</v>
      </c>
      <c r="R37" s="146">
        <f>'2012'!R37</f>
        <v>13.5</v>
      </c>
      <c r="S37" s="463" t="str">
        <f>'2012'!S37</f>
        <v>17</v>
      </c>
      <c r="T37" s="146">
        <f>'2012'!T37</f>
        <v>11</v>
      </c>
      <c r="U37" s="463" t="str">
        <f>'2012'!U37</f>
        <v>11</v>
      </c>
      <c r="V37" s="146">
        <f>'2012'!V37</f>
        <v>17</v>
      </c>
      <c r="W37" s="463" t="str">
        <f>'2012'!W37</f>
        <v>17-29</v>
      </c>
      <c r="X37" s="146">
        <f>'2012'!X37</f>
        <v>5</v>
      </c>
      <c r="Y37" s="463">
        <f>'2012'!Y37</f>
        <v>0</v>
      </c>
      <c r="Z37" s="146">
        <f>'2012'!Z37</f>
        <v>0</v>
      </c>
      <c r="AA37" s="463">
        <f>'2012'!AA37</f>
        <v>0</v>
      </c>
      <c r="AB37" s="146">
        <f>'2012'!AB37</f>
        <v>0</v>
      </c>
      <c r="AC37" s="145">
        <f>'2012'!AC37</f>
        <v>22</v>
      </c>
      <c r="AD37" s="146">
        <f>'2012'!AD37</f>
        <v>6</v>
      </c>
      <c r="AE37" s="145">
        <f>'2012'!AE37</f>
        <v>6</v>
      </c>
      <c r="AF37" s="146">
        <f>'2012'!AF37</f>
        <v>23</v>
      </c>
      <c r="AG37" s="145">
        <f>'2012'!AG37</f>
        <v>17</v>
      </c>
      <c r="AH37" s="146">
        <f>'2012'!AH37</f>
        <v>11</v>
      </c>
      <c r="AI37" s="463">
        <f>'2012'!AI37</f>
        <v>0</v>
      </c>
      <c r="AJ37" s="146">
        <f>'2012'!AJ37</f>
        <v>0</v>
      </c>
      <c r="AK37" s="291">
        <f>'2012'!AK37</f>
        <v>108</v>
      </c>
      <c r="AL37" s="348" t="str">
        <f>'2012'!AL37</f>
        <v>6</v>
      </c>
      <c r="AM37" s="273">
        <f>'2012'!AM37</f>
        <v>108</v>
      </c>
      <c r="AN37" s="348" t="str">
        <f>'2012'!AN37</f>
        <v>24</v>
      </c>
      <c r="AO37" s="390">
        <f>'2012'!AO37</f>
        <v>6</v>
      </c>
      <c r="AP37" s="366" t="str">
        <f>'2012'!AP37</f>
        <v>25</v>
      </c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</row>
    <row r="38" spans="1:75" ht="27.75">
      <c r="A38" s="379"/>
      <c r="B38" s="547" t="str">
        <f>'2012'!B38</f>
        <v>Металлобаза</v>
      </c>
      <c r="C38" s="475" t="str">
        <f>'2012'!C38</f>
        <v>17-22</v>
      </c>
      <c r="D38" s="146">
        <f>'2012'!D38</f>
        <v>8.5</v>
      </c>
      <c r="E38" s="463" t="str">
        <f>'2012'!E38</f>
        <v>3</v>
      </c>
      <c r="F38" s="146">
        <f>'2012'!F38</f>
        <v>26</v>
      </c>
      <c r="G38" s="463">
        <f>'2012'!G38</f>
        <v>0</v>
      </c>
      <c r="H38" s="146">
        <f>'2012'!H38</f>
        <v>0</v>
      </c>
      <c r="I38" s="463" t="str">
        <f>'2012'!I38</f>
        <v>19</v>
      </c>
      <c r="J38" s="146" t="str">
        <f>'2012'!J38</f>
        <v>9</v>
      </c>
      <c r="K38" s="463" t="str">
        <f>'2012'!K38</f>
        <v>19-33</v>
      </c>
      <c r="L38" s="146">
        <f>'2012'!L38</f>
        <v>3.5</v>
      </c>
      <c r="M38" s="463">
        <f>'2012'!M38</f>
        <v>0</v>
      </c>
      <c r="N38" s="146">
        <f>'2012'!N38</f>
        <v>0</v>
      </c>
      <c r="O38" s="463">
        <f>'2012'!O38</f>
        <v>0</v>
      </c>
      <c r="P38" s="146">
        <f>'2012'!P38</f>
        <v>0</v>
      </c>
      <c r="Q38" s="463" t="str">
        <f>'2012'!Q38</f>
        <v>17-20</v>
      </c>
      <c r="R38" s="146">
        <f>'2012'!R38</f>
        <v>9.5</v>
      </c>
      <c r="S38" s="463" t="str">
        <f>'2012'!S38</f>
        <v>21</v>
      </c>
      <c r="T38" s="146" t="str">
        <f>'2012'!T38</f>
        <v>7</v>
      </c>
      <c r="U38" s="526">
        <f>'2012'!U38</f>
        <v>0</v>
      </c>
      <c r="V38" s="524">
        <f>'2012'!V38</f>
        <v>0</v>
      </c>
      <c r="W38" s="463">
        <f>'2012'!W38</f>
        <v>0</v>
      </c>
      <c r="X38" s="146">
        <f>'2012'!X38</f>
        <v>0</v>
      </c>
      <c r="Y38" s="526">
        <f>'2012'!Y38</f>
        <v>0</v>
      </c>
      <c r="Z38" s="146">
        <f>'2012'!Z38</f>
        <v>0</v>
      </c>
      <c r="AA38" s="463">
        <f>'2012'!AA38</f>
        <v>0</v>
      </c>
      <c r="AB38" s="146">
        <f>'2012'!AB38</f>
        <v>0</v>
      </c>
      <c r="AC38" s="145">
        <f>'2012'!AC38</f>
        <v>5</v>
      </c>
      <c r="AD38" s="146">
        <f>'2012'!AD38</f>
        <v>23</v>
      </c>
      <c r="AE38" s="463">
        <f>'2012'!AE38</f>
        <v>0</v>
      </c>
      <c r="AF38" s="146">
        <f>'2012'!AF38</f>
        <v>0</v>
      </c>
      <c r="AG38" s="463">
        <f>'2012'!AG38</f>
        <v>0</v>
      </c>
      <c r="AH38" s="146">
        <f>'2012'!AH38</f>
        <v>0</v>
      </c>
      <c r="AI38" s="463" t="str">
        <f>'2012'!AI38</f>
        <v>7-8</v>
      </c>
      <c r="AJ38" s="467">
        <f>'2012'!AJ38</f>
        <v>20.5</v>
      </c>
      <c r="AK38" s="273">
        <f>'2012'!AK38</f>
        <v>107</v>
      </c>
      <c r="AL38" s="348" t="str">
        <f>'2012'!AL38</f>
        <v>7</v>
      </c>
      <c r="AM38" s="273">
        <f>'2012'!AM38</f>
        <v>107</v>
      </c>
      <c r="AN38" s="348" t="str">
        <f>'2012'!AN38</f>
        <v>25</v>
      </c>
      <c r="AO38" s="390">
        <f>'2012'!AO38</f>
        <v>7</v>
      </c>
      <c r="AP38" s="366" t="str">
        <f>'2012'!AP38</f>
        <v>26</v>
      </c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</row>
    <row r="39" spans="1:75" ht="27.75">
      <c r="A39" s="379"/>
      <c r="B39" s="547" t="str">
        <f>'2012'!B39</f>
        <v>Копровый</v>
      </c>
      <c r="C39" s="463">
        <f>'2012'!C39</f>
        <v>0</v>
      </c>
      <c r="D39" s="490">
        <f>'2012'!D39</f>
        <v>0</v>
      </c>
      <c r="E39" s="463" t="str">
        <f>'2012'!E39</f>
        <v>9</v>
      </c>
      <c r="F39" s="146">
        <f>'2012'!F39</f>
        <v>19</v>
      </c>
      <c r="G39" s="463">
        <f>'2012'!G39</f>
        <v>0</v>
      </c>
      <c r="H39" s="146">
        <f>'2012'!H39</f>
        <v>0</v>
      </c>
      <c r="I39" s="463">
        <f>'2012'!I39</f>
        <v>0</v>
      </c>
      <c r="J39" s="566">
        <f>'2012'!J39</f>
        <v>0</v>
      </c>
      <c r="K39" s="493" t="str">
        <f>'2012'!K39</f>
        <v>5-8</v>
      </c>
      <c r="L39" s="146">
        <f>'2012'!L39</f>
        <v>21.5</v>
      </c>
      <c r="M39" s="463">
        <f>'2012'!M39</f>
        <v>0</v>
      </c>
      <c r="N39" s="146">
        <f>'2012'!N39</f>
        <v>0</v>
      </c>
      <c r="O39" s="463">
        <f>'2012'!O39</f>
        <v>0</v>
      </c>
      <c r="P39" s="146">
        <f>'2012'!P39</f>
        <v>0</v>
      </c>
      <c r="Q39" s="463">
        <f>'2012'!Q39</f>
        <v>0</v>
      </c>
      <c r="R39" s="146">
        <f>'2012'!R39</f>
        <v>0</v>
      </c>
      <c r="S39" s="463">
        <f>'2012'!S39</f>
        <v>0</v>
      </c>
      <c r="T39" s="146">
        <f>'2012'!T39</f>
        <v>0</v>
      </c>
      <c r="U39" s="463">
        <f>'2012'!U39</f>
        <v>0</v>
      </c>
      <c r="V39" s="146">
        <f>'2012'!V39</f>
        <v>0</v>
      </c>
      <c r="W39" s="463" t="str">
        <f>'2012'!W39</f>
        <v>17-29</v>
      </c>
      <c r="X39" s="146">
        <f>'2012'!X39</f>
        <v>5</v>
      </c>
      <c r="Y39" s="463">
        <f>'2012'!Y39</f>
        <v>0</v>
      </c>
      <c r="Z39" s="146">
        <f>'2012'!Z39</f>
        <v>0</v>
      </c>
      <c r="AA39" s="145">
        <f>'2012'!AA39</f>
        <v>8</v>
      </c>
      <c r="AB39" s="146">
        <f>'2012'!AB39</f>
        <v>20</v>
      </c>
      <c r="AC39" s="145">
        <f>'2012'!AC39</f>
        <v>0</v>
      </c>
      <c r="AD39" s="146">
        <f>'2012'!AD39</f>
        <v>0</v>
      </c>
      <c r="AE39" s="145">
        <f>'2012'!AE39</f>
        <v>0</v>
      </c>
      <c r="AF39" s="146">
        <f>'2012'!AF39</f>
        <v>0</v>
      </c>
      <c r="AG39" s="145">
        <f>'2012'!AG39</f>
        <v>0</v>
      </c>
      <c r="AH39" s="146">
        <f>'2012'!AH39</f>
        <v>0</v>
      </c>
      <c r="AI39" s="463" t="str">
        <f>'2012'!AI39</f>
        <v>2</v>
      </c>
      <c r="AJ39" s="467">
        <f>'2012'!AJ39</f>
        <v>13.5</v>
      </c>
      <c r="AK39" s="273">
        <f>'2012'!AK39</f>
        <v>79</v>
      </c>
      <c r="AL39" s="348" t="str">
        <f>'2012'!AL39</f>
        <v>8</v>
      </c>
      <c r="AM39" s="273">
        <f>'2012'!AM39</f>
        <v>79</v>
      </c>
      <c r="AN39" s="348" t="str">
        <f>'2012'!AN39</f>
        <v>27</v>
      </c>
      <c r="AO39" s="390">
        <f>'2012'!AO39</f>
        <v>8</v>
      </c>
      <c r="AP39" s="366" t="str">
        <f>'2012'!AP39</f>
        <v>27</v>
      </c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</row>
    <row r="40" spans="1:75" ht="27.75">
      <c r="A40" s="379"/>
      <c r="B40" s="547" t="str">
        <f>'2012'!B40</f>
        <v>ОГЦ</v>
      </c>
      <c r="C40" s="478">
        <f>'2012'!C40</f>
        <v>0</v>
      </c>
      <c r="D40" s="146">
        <f>'2012'!D40</f>
        <v>0</v>
      </c>
      <c r="E40" s="463">
        <f>'2012'!E40</f>
        <v>0</v>
      </c>
      <c r="F40" s="146">
        <f>'2012'!F40</f>
        <v>0</v>
      </c>
      <c r="G40" s="463">
        <f>'2012'!G40</f>
        <v>0</v>
      </c>
      <c r="H40" s="146">
        <f>'2012'!H40</f>
        <v>0</v>
      </c>
      <c r="I40" s="463">
        <f>'2012'!I40</f>
        <v>0</v>
      </c>
      <c r="J40" s="566">
        <f>'2012'!J40</f>
        <v>0</v>
      </c>
      <c r="K40" s="463" t="str">
        <f>'2012'!K40</f>
        <v>19-33</v>
      </c>
      <c r="L40" s="146">
        <f>'2012'!L40</f>
        <v>3.5</v>
      </c>
      <c r="M40" s="463">
        <f>'2012'!M40</f>
        <v>0</v>
      </c>
      <c r="N40" s="146">
        <f>'2012'!N40</f>
        <v>0</v>
      </c>
      <c r="O40" s="463">
        <f>'2012'!O40</f>
        <v>0</v>
      </c>
      <c r="P40" s="146">
        <f>'2012'!P40</f>
        <v>0</v>
      </c>
      <c r="Q40" s="463">
        <f>'2012'!Q40</f>
        <v>0</v>
      </c>
      <c r="R40" s="146">
        <f>'2012'!R40</f>
        <v>0</v>
      </c>
      <c r="S40" s="463">
        <f>'2012'!S40</f>
        <v>0</v>
      </c>
      <c r="T40" s="146">
        <f>'2012'!T40</f>
        <v>0</v>
      </c>
      <c r="U40" s="463">
        <f>'2012'!U40</f>
        <v>0</v>
      </c>
      <c r="V40" s="146">
        <f>'2012'!V40</f>
        <v>0</v>
      </c>
      <c r="W40" s="463" t="str">
        <f>'2012'!W40</f>
        <v>5-8</v>
      </c>
      <c r="X40" s="146">
        <f>'2012'!X40</f>
        <v>21.5</v>
      </c>
      <c r="Y40" s="463">
        <f>'2012'!Y40</f>
        <v>0</v>
      </c>
      <c r="Z40" s="146">
        <f>'2012'!Z40</f>
        <v>0</v>
      </c>
      <c r="AA40" s="463" t="str">
        <f>'2012'!AA40</f>
        <v>6</v>
      </c>
      <c r="AB40" s="146">
        <f>'2012'!AB40</f>
        <v>22</v>
      </c>
      <c r="AC40" s="145">
        <f>'2012'!AC40</f>
        <v>0</v>
      </c>
      <c r="AD40" s="146">
        <f>'2012'!AD40</f>
        <v>0</v>
      </c>
      <c r="AE40" s="145">
        <f>'2012'!AE40</f>
        <v>0</v>
      </c>
      <c r="AF40" s="146">
        <f>'2012'!AF40</f>
        <v>0</v>
      </c>
      <c r="AG40" s="145">
        <f>'2012'!AG40</f>
        <v>0</v>
      </c>
      <c r="AH40" s="146">
        <f>'2012'!AH40</f>
        <v>0</v>
      </c>
      <c r="AI40" s="463">
        <f>'2012'!AI40</f>
        <v>0</v>
      </c>
      <c r="AJ40" s="467">
        <f>'2012'!AJ40</f>
        <v>0</v>
      </c>
      <c r="AK40" s="291">
        <f>'2012'!AK40</f>
        <v>47</v>
      </c>
      <c r="AL40" s="348" t="str">
        <f>'2012'!AL40</f>
        <v>9</v>
      </c>
      <c r="AM40" s="273">
        <f>'2012'!AM40</f>
        <v>47</v>
      </c>
      <c r="AN40" s="348">
        <f>'2012'!AN40</f>
        <v>30</v>
      </c>
      <c r="AO40" s="390">
        <f>'2012'!AO40</f>
        <v>9</v>
      </c>
      <c r="AP40" s="366" t="str">
        <f>'2012'!AP40</f>
        <v>28</v>
      </c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</row>
    <row r="41" spans="1:75" ht="27.75">
      <c r="A41" s="103"/>
      <c r="B41" s="547" t="str">
        <f>'2012'!B41</f>
        <v>МЦМО</v>
      </c>
      <c r="C41" s="475">
        <f>'2012'!C41</f>
        <v>0</v>
      </c>
      <c r="D41" s="146">
        <f>'2012'!D41</f>
        <v>0</v>
      </c>
      <c r="E41" s="463">
        <f>'2012'!E41</f>
        <v>0</v>
      </c>
      <c r="F41" s="146">
        <f>'2012'!F41</f>
        <v>0</v>
      </c>
      <c r="G41" s="463">
        <f>'2012'!G41</f>
        <v>0</v>
      </c>
      <c r="H41" s="146">
        <f>'2012'!H41</f>
        <v>0</v>
      </c>
      <c r="I41" s="463">
        <f>'2012'!I41</f>
        <v>0</v>
      </c>
      <c r="J41" s="146">
        <f>'2012'!J41</f>
        <v>0</v>
      </c>
      <c r="K41" s="463">
        <f>'2012'!K41</f>
        <v>0</v>
      </c>
      <c r="L41" s="146">
        <f>'2012'!L41</f>
        <v>0</v>
      </c>
      <c r="M41" s="463">
        <f>'2012'!M41</f>
        <v>0</v>
      </c>
      <c r="N41" s="146">
        <f>'2012'!N41</f>
        <v>0</v>
      </c>
      <c r="O41" s="463">
        <f>'2012'!O41</f>
        <v>0</v>
      </c>
      <c r="P41" s="146">
        <f>'2012'!P41</f>
        <v>0</v>
      </c>
      <c r="Q41" s="463">
        <f>'2012'!Q41</f>
        <v>0</v>
      </c>
      <c r="R41" s="146">
        <f>'2012'!R41</f>
        <v>0</v>
      </c>
      <c r="S41" s="463">
        <f>'2012'!S41</f>
        <v>0</v>
      </c>
      <c r="T41" s="146">
        <f>'2012'!T41</f>
        <v>0</v>
      </c>
      <c r="U41" s="463">
        <f>'2012'!U41</f>
        <v>0</v>
      </c>
      <c r="V41" s="146">
        <f>'2012'!V41</f>
        <v>0</v>
      </c>
      <c r="W41" s="463" t="str">
        <f>'2012'!W41</f>
        <v>17-29</v>
      </c>
      <c r="X41" s="146">
        <f>'2012'!X41</f>
        <v>5</v>
      </c>
      <c r="Y41" s="145" t="str">
        <f>'2012'!Y41</f>
        <v>7</v>
      </c>
      <c r="Z41" s="146">
        <f>'2012'!Z41</f>
        <v>24</v>
      </c>
      <c r="AA41" s="463">
        <f>'2012'!AA41</f>
        <v>0</v>
      </c>
      <c r="AB41" s="146">
        <f>'2012'!AB41</f>
        <v>0</v>
      </c>
      <c r="AC41" s="145">
        <f>'2012'!AC41</f>
        <v>0</v>
      </c>
      <c r="AD41" s="146">
        <f>'2012'!AD41</f>
        <v>0</v>
      </c>
      <c r="AE41" s="463">
        <f>'2012'!AE41</f>
        <v>0</v>
      </c>
      <c r="AF41" s="146">
        <f>'2012'!AF41</f>
        <v>0</v>
      </c>
      <c r="AG41" s="463">
        <f>'2012'!AG41</f>
        <v>0</v>
      </c>
      <c r="AH41" s="146">
        <f>'2012'!AH41</f>
        <v>0</v>
      </c>
      <c r="AI41" s="463" t="str">
        <f>'2012'!AI41</f>
        <v>21-22</v>
      </c>
      <c r="AJ41" s="146">
        <f>'2012'!AJ41</f>
        <v>6.5</v>
      </c>
      <c r="AK41" s="273">
        <f>'2012'!AK41</f>
        <v>35.5</v>
      </c>
      <c r="AL41" s="348" t="str">
        <f>'2012'!AL41</f>
        <v>10</v>
      </c>
      <c r="AM41" s="273">
        <f>'2012'!AM41</f>
        <v>35.5</v>
      </c>
      <c r="AN41" s="348" t="str">
        <f>'2012'!AN41</f>
        <v>33</v>
      </c>
      <c r="AO41" s="390">
        <f>'2012'!AO41</f>
        <v>10</v>
      </c>
      <c r="AP41" s="366" t="str">
        <f>'2012'!AP41</f>
        <v>29</v>
      </c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</row>
    <row r="42" spans="1:75" ht="27.75">
      <c r="A42" s="565"/>
      <c r="B42" s="547" t="str">
        <f>'2012'!B42</f>
        <v>Кислородный цех</v>
      </c>
      <c r="C42" s="475">
        <f>'2012'!C42</f>
        <v>0</v>
      </c>
      <c r="D42" s="146">
        <f>'2012'!D42</f>
        <v>0</v>
      </c>
      <c r="E42" s="463" t="str">
        <f>'2012'!E42</f>
        <v>19</v>
      </c>
      <c r="F42" s="146">
        <f>'2012'!F42</f>
        <v>9</v>
      </c>
      <c r="G42" s="463">
        <f>'2012'!G42</f>
        <v>0</v>
      </c>
      <c r="H42" s="146">
        <f>'2012'!H42</f>
        <v>0</v>
      </c>
      <c r="I42" s="463">
        <f>'2012'!I42</f>
        <v>0</v>
      </c>
      <c r="J42" s="566">
        <f>'2012'!J42</f>
        <v>0</v>
      </c>
      <c r="K42" s="463">
        <f>'2012'!K42</f>
        <v>0</v>
      </c>
      <c r="L42" s="146">
        <f>'2012'!L42</f>
        <v>0</v>
      </c>
      <c r="M42" s="463">
        <f>'2012'!M42</f>
        <v>0</v>
      </c>
      <c r="N42" s="146">
        <f>'2012'!N42</f>
        <v>0</v>
      </c>
      <c r="O42" s="463">
        <f>'2012'!O42</f>
        <v>0</v>
      </c>
      <c r="P42" s="146">
        <f>'2012'!P42</f>
        <v>0</v>
      </c>
      <c r="Q42" s="463">
        <f>'2012'!Q42</f>
        <v>0</v>
      </c>
      <c r="R42" s="146">
        <f>'2012'!R42</f>
        <v>0</v>
      </c>
      <c r="S42" s="463">
        <f>'2012'!S42</f>
        <v>0</v>
      </c>
      <c r="T42" s="146">
        <f>'2012'!T42</f>
        <v>0</v>
      </c>
      <c r="U42" s="463">
        <f>'2012'!U42</f>
        <v>0</v>
      </c>
      <c r="V42" s="146">
        <f>'2012'!V42</f>
        <v>0</v>
      </c>
      <c r="W42" s="463">
        <f>'2012'!W42</f>
        <v>0</v>
      </c>
      <c r="X42" s="146">
        <f>'2012'!X42</f>
        <v>0</v>
      </c>
      <c r="Y42" s="463">
        <f>'2012'!Y42</f>
        <v>0</v>
      </c>
      <c r="Z42" s="146">
        <f>'2012'!Z42</f>
        <v>0</v>
      </c>
      <c r="AA42" s="463">
        <f>'2012'!AA42</f>
        <v>0</v>
      </c>
      <c r="AB42" s="146">
        <f>'2012'!AB42</f>
        <v>0</v>
      </c>
      <c r="AC42" s="145">
        <f>'2012'!AC42</f>
        <v>0</v>
      </c>
      <c r="AD42" s="146">
        <f>'2012'!AD42</f>
        <v>0</v>
      </c>
      <c r="AE42" s="145">
        <f>'2012'!AE42</f>
        <v>0</v>
      </c>
      <c r="AF42" s="146">
        <f>'2012'!AF42</f>
        <v>0</v>
      </c>
      <c r="AG42" s="145">
        <f>'2012'!AG42</f>
        <v>0</v>
      </c>
      <c r="AH42" s="146">
        <f>'2012'!AH42</f>
        <v>0</v>
      </c>
      <c r="AI42" s="463" t="str">
        <f>'2012'!AI42</f>
        <v>6</v>
      </c>
      <c r="AJ42" s="467">
        <f>'2012'!AJ42</f>
        <v>22</v>
      </c>
      <c r="AK42" s="273">
        <f>'2012'!AK42</f>
        <v>31</v>
      </c>
      <c r="AL42" s="348" t="str">
        <f>'2012'!AL42</f>
        <v>11</v>
      </c>
      <c r="AM42" s="273">
        <f>'2012'!AM42</f>
        <v>31</v>
      </c>
      <c r="AN42" s="348" t="str">
        <f>'2012'!AN42</f>
        <v>35</v>
      </c>
      <c r="AO42" s="390">
        <f>'2012'!AO42</f>
        <v>11</v>
      </c>
      <c r="AP42" s="366" t="str">
        <f>'2012'!AP42</f>
        <v>30</v>
      </c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</row>
    <row r="43" spans="1:75" ht="27.75">
      <c r="A43" s="378"/>
      <c r="B43" s="521" t="str">
        <f>'2012'!B43</f>
        <v>ПТС</v>
      </c>
      <c r="C43" s="475" t="str">
        <f>'2012'!C43</f>
        <v>17-22</v>
      </c>
      <c r="D43" s="146">
        <f>'2012'!D43</f>
        <v>8.5</v>
      </c>
      <c r="E43" s="463">
        <f>'2012'!E43</f>
        <v>0</v>
      </c>
      <c r="F43" s="146">
        <f>'2012'!F43</f>
        <v>0</v>
      </c>
      <c r="G43" s="463">
        <f>'2012'!G43</f>
        <v>0</v>
      </c>
      <c r="H43" s="146">
        <f>'2012'!H43</f>
        <v>0</v>
      </c>
      <c r="I43" s="463">
        <f>'2012'!I43</f>
        <v>0</v>
      </c>
      <c r="J43" s="146">
        <f>'2012'!J43</f>
        <v>0</v>
      </c>
      <c r="K43" s="463" t="str">
        <f>'2012'!K43</f>
        <v>9-18</v>
      </c>
      <c r="L43" s="146">
        <f>'2012'!L43</f>
        <v>14.5</v>
      </c>
      <c r="M43" s="463">
        <f>'2012'!M43</f>
        <v>0</v>
      </c>
      <c r="N43" s="146">
        <f>'2012'!N43</f>
        <v>0</v>
      </c>
      <c r="O43" s="463">
        <f>'2012'!O43</f>
        <v>0</v>
      </c>
      <c r="P43" s="146">
        <f>'2012'!P43</f>
        <v>0</v>
      </c>
      <c r="Q43" s="463">
        <f>'2012'!Q43</f>
        <v>0</v>
      </c>
      <c r="R43" s="146">
        <f>'2012'!R43</f>
        <v>0</v>
      </c>
      <c r="S43" s="526">
        <f>'2012'!S43</f>
        <v>0</v>
      </c>
      <c r="T43" s="524">
        <f>'2012'!T43</f>
        <v>0</v>
      </c>
      <c r="U43" s="528">
        <f>'2012'!U43</f>
        <v>0</v>
      </c>
      <c r="V43" s="524">
        <f>'2012'!V43</f>
        <v>0</v>
      </c>
      <c r="W43" s="526">
        <f>'2012'!W43</f>
        <v>0</v>
      </c>
      <c r="X43" s="524">
        <f>'2012'!X43</f>
        <v>0</v>
      </c>
      <c r="Y43" s="526">
        <f>'2012'!Y43</f>
        <v>0</v>
      </c>
      <c r="Z43" s="524">
        <f>'2012'!Z43</f>
        <v>0</v>
      </c>
      <c r="AA43" s="526">
        <f>'2012'!AA43</f>
        <v>0</v>
      </c>
      <c r="AB43" s="524">
        <f>'2012'!AB43</f>
        <v>0</v>
      </c>
      <c r="AC43" s="526">
        <f>'2012'!AC43</f>
        <v>0</v>
      </c>
      <c r="AD43" s="524">
        <f>'2012'!AD43</f>
        <v>0</v>
      </c>
      <c r="AE43" s="463">
        <f>'2012'!AE43</f>
        <v>0</v>
      </c>
      <c r="AF43" s="146">
        <f>'2012'!AF43</f>
        <v>0</v>
      </c>
      <c r="AG43" s="463">
        <f>'2012'!AG43</f>
        <v>0</v>
      </c>
      <c r="AH43" s="146">
        <f>'2012'!AH43</f>
        <v>0</v>
      </c>
      <c r="AI43" s="463">
        <f>'2012'!AI43</f>
        <v>0</v>
      </c>
      <c r="AJ43" s="146">
        <f>'2012'!AJ43</f>
        <v>0</v>
      </c>
      <c r="AK43" s="273">
        <f>'2012'!AK43</f>
        <v>23</v>
      </c>
      <c r="AL43" s="348" t="str">
        <f>'2012'!AL43</f>
        <v>12</v>
      </c>
      <c r="AM43" s="273">
        <f>'2012'!AM43</f>
        <v>23</v>
      </c>
      <c r="AN43" s="348" t="str">
        <f>'2012'!AN43</f>
        <v>37</v>
      </c>
      <c r="AO43" s="390">
        <f>'2012'!AO43</f>
        <v>12</v>
      </c>
      <c r="AP43" s="366" t="str">
        <f>'2012'!AP43</f>
        <v>31</v>
      </c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</row>
    <row r="44" spans="1:75" ht="28.5" thickBot="1">
      <c r="A44" s="379"/>
      <c r="B44" s="547" t="str">
        <f>'2012'!B44</f>
        <v>ОМЦ</v>
      </c>
      <c r="C44" s="475">
        <f>'2012'!C44</f>
        <v>0</v>
      </c>
      <c r="D44" s="146">
        <f>'2012'!D44</f>
        <v>0</v>
      </c>
      <c r="E44" s="463">
        <f>'2012'!E44</f>
        <v>0</v>
      </c>
      <c r="F44" s="146">
        <f>'2012'!F44</f>
        <v>0</v>
      </c>
      <c r="G44" s="463">
        <f>'2012'!G44</f>
        <v>0</v>
      </c>
      <c r="H44" s="146">
        <f>'2012'!H44</f>
        <v>0</v>
      </c>
      <c r="I44" s="463">
        <f>'2012'!I44</f>
        <v>0</v>
      </c>
      <c r="J44" s="146">
        <f>'2012'!J44</f>
        <v>0</v>
      </c>
      <c r="K44" s="463" t="str">
        <f>'2012'!K44</f>
        <v>9-18</v>
      </c>
      <c r="L44" s="146">
        <f>'2012'!L44</f>
        <v>14.5</v>
      </c>
      <c r="M44" s="463">
        <f>'2012'!M44</f>
        <v>0</v>
      </c>
      <c r="N44" s="146">
        <f>'2012'!N44</f>
        <v>0</v>
      </c>
      <c r="O44" s="463">
        <f>'2012'!O44</f>
        <v>0</v>
      </c>
      <c r="P44" s="146">
        <f>'2012'!P44</f>
        <v>0</v>
      </c>
      <c r="Q44" s="463">
        <f>'2012'!Q44</f>
        <v>0</v>
      </c>
      <c r="R44" s="146">
        <f>'2012'!R44</f>
        <v>0</v>
      </c>
      <c r="S44" s="463">
        <f>'2012'!S44</f>
        <v>0</v>
      </c>
      <c r="T44" s="146">
        <f>'2012'!T44</f>
        <v>0</v>
      </c>
      <c r="U44" s="463">
        <f>'2012'!U44</f>
        <v>0</v>
      </c>
      <c r="V44" s="146">
        <f>'2012'!V44</f>
        <v>0</v>
      </c>
      <c r="W44" s="463">
        <f>'2012'!W44</f>
        <v>0</v>
      </c>
      <c r="X44" s="146">
        <f>'2012'!X44</f>
        <v>0</v>
      </c>
      <c r="Y44" s="145">
        <f>'2012'!Y44</f>
        <v>0</v>
      </c>
      <c r="Z44" s="146">
        <f>'2012'!Z44</f>
        <v>0</v>
      </c>
      <c r="AA44" s="463">
        <f>'2012'!AA44</f>
        <v>0</v>
      </c>
      <c r="AB44" s="146">
        <f>'2012'!AB44</f>
        <v>0</v>
      </c>
      <c r="AC44" s="145">
        <f>'2012'!AC44</f>
        <v>0</v>
      </c>
      <c r="AD44" s="146">
        <f>'2012'!AD44</f>
        <v>0</v>
      </c>
      <c r="AE44" s="463">
        <f>'2012'!AE44</f>
        <v>0</v>
      </c>
      <c r="AF44" s="146">
        <f>'2012'!AF44</f>
        <v>0</v>
      </c>
      <c r="AG44" s="463">
        <f>'2012'!AG44</f>
        <v>0</v>
      </c>
      <c r="AH44" s="146">
        <f>'2012'!AH44</f>
        <v>0</v>
      </c>
      <c r="AI44" s="463" t="str">
        <f>'2012'!AI44</f>
        <v>23-27</v>
      </c>
      <c r="AJ44" s="467">
        <f>'2012'!AJ44</f>
        <v>3</v>
      </c>
      <c r="AK44" s="273">
        <f>'2012'!AK44</f>
        <v>17.5</v>
      </c>
      <c r="AL44" s="348" t="str">
        <f>'2012'!AL44</f>
        <v>13</v>
      </c>
      <c r="AM44" s="273">
        <f>'2012'!AM44</f>
        <v>17.5</v>
      </c>
      <c r="AN44" s="348" t="str">
        <f>'2012'!AN44</f>
        <v>39</v>
      </c>
      <c r="AO44" s="390">
        <f>'2012'!AO44</f>
        <v>13</v>
      </c>
      <c r="AP44" s="366" t="str">
        <f>'2012'!AP44</f>
        <v>32</v>
      </c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</row>
    <row r="45" spans="1:75" ht="27.75" hidden="1">
      <c r="A45" s="379"/>
      <c r="B45" s="521" t="str">
        <f>'2012'!B45</f>
        <v>МЦПО</v>
      </c>
      <c r="C45" s="475">
        <f>'2012'!C45</f>
        <v>0</v>
      </c>
      <c r="D45" s="146">
        <f>'2012'!D45</f>
        <v>0</v>
      </c>
      <c r="E45" s="463">
        <f>'2012'!E45</f>
        <v>0</v>
      </c>
      <c r="F45" s="146">
        <f>'2012'!F45</f>
        <v>0</v>
      </c>
      <c r="G45" s="463">
        <f>'2012'!G45</f>
        <v>0</v>
      </c>
      <c r="H45" s="146">
        <f>'2012'!H45</f>
        <v>0</v>
      </c>
      <c r="I45" s="463">
        <f>'2012'!I45</f>
        <v>0</v>
      </c>
      <c r="J45" s="566">
        <f>'2012'!J45</f>
        <v>0</v>
      </c>
      <c r="K45" s="493">
        <f>'2012'!K45</f>
        <v>0</v>
      </c>
      <c r="L45" s="146">
        <f>'2012'!L45</f>
        <v>0</v>
      </c>
      <c r="M45" s="463">
        <f>'2012'!M45</f>
        <v>0</v>
      </c>
      <c r="N45" s="146">
        <f>'2012'!N45</f>
        <v>0</v>
      </c>
      <c r="O45" s="463">
        <f>'2012'!O45</f>
        <v>0</v>
      </c>
      <c r="P45" s="146">
        <f>'2012'!P45</f>
        <v>0</v>
      </c>
      <c r="Q45" s="463">
        <f>'2012'!Q45</f>
        <v>0</v>
      </c>
      <c r="R45" s="146">
        <f>'2012'!R45</f>
        <v>0</v>
      </c>
      <c r="S45" s="463">
        <f>'2012'!S45</f>
        <v>0</v>
      </c>
      <c r="T45" s="146">
        <f>'2012'!T45</f>
        <v>0</v>
      </c>
      <c r="U45" s="463">
        <f>'2012'!U45</f>
        <v>0</v>
      </c>
      <c r="V45" s="146">
        <f>'2012'!V45</f>
        <v>0</v>
      </c>
      <c r="W45" s="463">
        <f>'2012'!W45</f>
        <v>0</v>
      </c>
      <c r="X45" s="146">
        <f>'2012'!X45</f>
        <v>0</v>
      </c>
      <c r="Y45" s="463">
        <f>'2012'!Y45</f>
        <v>0</v>
      </c>
      <c r="Z45" s="146">
        <f>'2012'!Z45</f>
        <v>0</v>
      </c>
      <c r="AA45" s="463">
        <f>'2012'!AA45</f>
        <v>0</v>
      </c>
      <c r="AB45" s="146">
        <f>'2012'!AB45</f>
        <v>0</v>
      </c>
      <c r="AC45" s="145">
        <f>'2012'!AC45</f>
        <v>14</v>
      </c>
      <c r="AD45" s="146">
        <f>'2012'!AD45</f>
        <v>14</v>
      </c>
      <c r="AE45" s="526">
        <f>'2012'!AE45</f>
        <v>0</v>
      </c>
      <c r="AF45" s="524">
        <f>'2012'!AF45</f>
        <v>0</v>
      </c>
      <c r="AG45" s="145">
        <f>'2012'!AG45</f>
        <v>0</v>
      </c>
      <c r="AH45" s="146">
        <f>'2012'!AH45</f>
        <v>0</v>
      </c>
      <c r="AI45" s="463" t="str">
        <f>'2012'!AI45</f>
        <v>23-27</v>
      </c>
      <c r="AJ45" s="467">
        <f>'2012'!AJ45</f>
        <v>3</v>
      </c>
      <c r="AK45" s="291">
        <f>'2012'!AK45</f>
        <v>17</v>
      </c>
      <c r="AL45" s="348" t="str">
        <f>'2012'!AL45</f>
        <v>14</v>
      </c>
      <c r="AM45" s="273">
        <f>'2012'!AM45</f>
        <v>17</v>
      </c>
      <c r="AN45" s="348" t="str">
        <f>'2012'!AN45</f>
        <v>40</v>
      </c>
      <c r="AO45" s="390">
        <f>'2012'!AO45</f>
        <v>14</v>
      </c>
      <c r="AP45" s="366" t="str">
        <f>'2012'!AP45</f>
        <v>33</v>
      </c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</row>
    <row r="46" spans="1:75" ht="27.75" hidden="1">
      <c r="A46" s="379"/>
      <c r="B46" s="547" t="str">
        <f>'2012'!B48</f>
        <v>ДИТ</v>
      </c>
      <c r="C46" s="147">
        <f>'2012'!C48</f>
        <v>0</v>
      </c>
      <c r="D46" s="148">
        <f>'2012'!D48</f>
        <v>0</v>
      </c>
      <c r="E46" s="463" t="str">
        <f>'2012'!E48</f>
        <v>20</v>
      </c>
      <c r="F46" s="146">
        <f>'2012'!F48</f>
        <v>8</v>
      </c>
      <c r="G46" s="463">
        <f>'2012'!G48</f>
        <v>0</v>
      </c>
      <c r="H46" s="146">
        <f>'2012'!H48</f>
        <v>0</v>
      </c>
      <c r="I46" s="463">
        <f>'2012'!I48</f>
        <v>0</v>
      </c>
      <c r="J46" s="566">
        <f>'2012'!J48</f>
        <v>0</v>
      </c>
      <c r="K46" s="463" t="str">
        <f>'2012'!K48</f>
        <v>19-33</v>
      </c>
      <c r="L46" s="146">
        <f>'2012'!L48</f>
        <v>3.5</v>
      </c>
      <c r="M46" s="463">
        <f>'2012'!M48</f>
        <v>0</v>
      </c>
      <c r="N46" s="146">
        <f>'2012'!N48</f>
        <v>0</v>
      </c>
      <c r="O46" s="463">
        <f>'2012'!O48</f>
        <v>0</v>
      </c>
      <c r="P46" s="146">
        <f>'2012'!P48</f>
        <v>0</v>
      </c>
      <c r="Q46" s="463">
        <f>'2012'!Q48</f>
        <v>0</v>
      </c>
      <c r="R46" s="146">
        <f>'2012'!R48</f>
        <v>0</v>
      </c>
      <c r="S46" s="463">
        <f>'2012'!S48</f>
        <v>0</v>
      </c>
      <c r="T46" s="146">
        <f>'2012'!T48</f>
        <v>0</v>
      </c>
      <c r="U46" s="463">
        <f>'2012'!U48</f>
        <v>0</v>
      </c>
      <c r="V46" s="146">
        <f>'2012'!V48</f>
        <v>0</v>
      </c>
      <c r="W46" s="463">
        <f>'2012'!W48</f>
        <v>0</v>
      </c>
      <c r="X46" s="146">
        <f>'2012'!X48</f>
        <v>0</v>
      </c>
      <c r="Y46" s="463">
        <f>'2012'!Y48</f>
        <v>0</v>
      </c>
      <c r="Z46" s="146">
        <f>'2012'!Z48</f>
        <v>0</v>
      </c>
      <c r="AA46" s="463">
        <f>'2012'!AA48</f>
        <v>0</v>
      </c>
      <c r="AB46" s="146">
        <f>'2012'!AB48</f>
        <v>0</v>
      </c>
      <c r="AC46" s="463">
        <f>'2012'!AC48</f>
        <v>0</v>
      </c>
      <c r="AD46" s="146">
        <f>'2012'!AD48</f>
        <v>0</v>
      </c>
      <c r="AE46" s="463">
        <f>'2012'!AE48</f>
        <v>0</v>
      </c>
      <c r="AF46" s="146">
        <f>'2012'!AF48</f>
        <v>0</v>
      </c>
      <c r="AG46" s="463">
        <f>'2012'!AG48</f>
        <v>0</v>
      </c>
      <c r="AH46" s="146">
        <f>'2012'!AH48</f>
        <v>0</v>
      </c>
      <c r="AI46" s="463">
        <f>'2012'!AI48</f>
        <v>0</v>
      </c>
      <c r="AJ46" s="467">
        <f>'2012'!AJ48</f>
        <v>0</v>
      </c>
      <c r="AK46" s="273">
        <f>'2012'!AK48</f>
        <v>11.5</v>
      </c>
      <c r="AL46" s="348" t="str">
        <f>'2012'!AL48</f>
        <v>17</v>
      </c>
      <c r="AM46" s="273">
        <f>'2012'!AM48</f>
        <v>11.5</v>
      </c>
      <c r="AN46" s="348" t="str">
        <f>'2012'!AN48</f>
        <v>43</v>
      </c>
      <c r="AO46" s="553">
        <f>'2012'!AO48</f>
        <v>17</v>
      </c>
      <c r="AP46" s="432" t="str">
        <f>'2012'!AP48</f>
        <v>36</v>
      </c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</row>
    <row r="47" spans="1:42" ht="27.75" hidden="1">
      <c r="A47" s="577"/>
      <c r="B47" s="521" t="str">
        <f>'2012'!B49</f>
        <v>МЦСО</v>
      </c>
      <c r="C47" s="522">
        <f>'2012'!C49</f>
        <v>0</v>
      </c>
      <c r="D47" s="524">
        <f>'2012'!D49</f>
        <v>0</v>
      </c>
      <c r="E47" s="528">
        <f>'2012'!E49</f>
        <v>0</v>
      </c>
      <c r="F47" s="524">
        <f>'2012'!F49</f>
        <v>0</v>
      </c>
      <c r="G47" s="528">
        <f>'2012'!G49</f>
        <v>0</v>
      </c>
      <c r="H47" s="524">
        <f>'2012'!H49</f>
        <v>0</v>
      </c>
      <c r="I47" s="463">
        <f>'2012'!I49</f>
        <v>0</v>
      </c>
      <c r="J47" s="566">
        <f>'2012'!J49</f>
        <v>0</v>
      </c>
      <c r="K47" s="493">
        <f>'2012'!K49</f>
        <v>0</v>
      </c>
      <c r="L47" s="146">
        <f>'2012'!L49</f>
        <v>0</v>
      </c>
      <c r="M47" s="526">
        <f>'2012'!M49</f>
        <v>0</v>
      </c>
      <c r="N47" s="524">
        <f>'2012'!N49</f>
        <v>0</v>
      </c>
      <c r="O47" s="526">
        <f>'2012'!O49</f>
        <v>0</v>
      </c>
      <c r="P47" s="524">
        <f>'2012'!P49</f>
        <v>0</v>
      </c>
      <c r="Q47" s="463">
        <f>'2012'!Q49</f>
        <v>0</v>
      </c>
      <c r="R47" s="146">
        <f>'2012'!R49</f>
        <v>0</v>
      </c>
      <c r="S47" s="463">
        <f>'2012'!S49</f>
        <v>0</v>
      </c>
      <c r="T47" s="146">
        <f>'2012'!T49</f>
        <v>0</v>
      </c>
      <c r="U47" s="463">
        <f>'2012'!U49</f>
        <v>0</v>
      </c>
      <c r="V47" s="146">
        <f>'2012'!V49</f>
        <v>0</v>
      </c>
      <c r="W47" s="463">
        <f>'2012'!W49</f>
        <v>0</v>
      </c>
      <c r="X47" s="146">
        <f>'2012'!X49</f>
        <v>0</v>
      </c>
      <c r="Y47" s="463">
        <f>'2012'!Y49</f>
        <v>0</v>
      </c>
      <c r="Z47" s="146">
        <f>'2012'!Z49</f>
        <v>0</v>
      </c>
      <c r="AA47" s="463">
        <f>'2012'!AA49</f>
        <v>0</v>
      </c>
      <c r="AB47" s="146">
        <f>'2012'!AB49</f>
        <v>0</v>
      </c>
      <c r="AC47" s="526">
        <f>'2012'!AC49</f>
        <v>0</v>
      </c>
      <c r="AD47" s="524">
        <f>'2012'!AD49</f>
        <v>0</v>
      </c>
      <c r="AE47" s="526">
        <f>'2012'!AE49</f>
        <v>0</v>
      </c>
      <c r="AF47" s="524">
        <f>'2012'!AF49</f>
        <v>0</v>
      </c>
      <c r="AG47" s="526">
        <f>'2012'!AG49</f>
        <v>0</v>
      </c>
      <c r="AH47" s="524">
        <f>'2012'!AH49</f>
        <v>0</v>
      </c>
      <c r="AI47" s="463" t="str">
        <f>'2012'!AI49</f>
        <v>17-20</v>
      </c>
      <c r="AJ47" s="146">
        <f>'2012'!AJ49</f>
        <v>9.5</v>
      </c>
      <c r="AK47" s="273">
        <f>'2012'!AK49</f>
        <v>9.5</v>
      </c>
      <c r="AL47" s="348" t="str">
        <f>'2012'!AL49</f>
        <v>18</v>
      </c>
      <c r="AM47" s="273">
        <f>'2012'!AM49</f>
        <v>9.5</v>
      </c>
      <c r="AN47" s="348" t="str">
        <f>'2012'!AN49</f>
        <v>44</v>
      </c>
      <c r="AO47" s="390">
        <f>'2012'!AO49</f>
        <v>18</v>
      </c>
      <c r="AP47" s="366" t="str">
        <f>'2012'!AP49</f>
        <v>37</v>
      </c>
    </row>
    <row r="48" spans="1:75" ht="27.75" hidden="1">
      <c r="A48" s="378"/>
      <c r="B48" s="547" t="str">
        <f>'2012'!B50</f>
        <v>ЦРСО</v>
      </c>
      <c r="C48" s="478">
        <f>'2012'!C50</f>
        <v>0</v>
      </c>
      <c r="D48" s="146">
        <f>'2012'!D50</f>
        <v>0</v>
      </c>
      <c r="E48" s="463">
        <f>'2012'!E50</f>
        <v>0</v>
      </c>
      <c r="F48" s="146">
        <f>'2012'!F50</f>
        <v>0</v>
      </c>
      <c r="G48" s="463">
        <f>'2012'!G50</f>
        <v>0</v>
      </c>
      <c r="H48" s="146">
        <f>'2012'!H50</f>
        <v>0</v>
      </c>
      <c r="I48" s="463">
        <f>'2012'!I50</f>
        <v>0</v>
      </c>
      <c r="J48" s="146">
        <f>'2012'!J50</f>
        <v>0</v>
      </c>
      <c r="K48" s="493">
        <f>'2012'!K50</f>
        <v>0</v>
      </c>
      <c r="L48" s="146">
        <f>'2012'!L50</f>
        <v>0</v>
      </c>
      <c r="M48" s="145">
        <f>'2012'!M50</f>
        <v>0</v>
      </c>
      <c r="N48" s="146">
        <f>'2012'!N50</f>
        <v>0</v>
      </c>
      <c r="O48" s="463">
        <f>'2012'!O50</f>
        <v>0</v>
      </c>
      <c r="P48" s="566">
        <f>'2012'!P50</f>
        <v>0</v>
      </c>
      <c r="Q48" s="145">
        <f>'2012'!Q50</f>
        <v>0</v>
      </c>
      <c r="R48" s="146">
        <f>'2012'!R50</f>
        <v>0</v>
      </c>
      <c r="S48" s="463">
        <f>'2012'!S50</f>
        <v>0</v>
      </c>
      <c r="T48" s="146">
        <f>'2012'!T50</f>
        <v>0</v>
      </c>
      <c r="U48" s="463">
        <f>'2012'!U50</f>
        <v>0</v>
      </c>
      <c r="V48" s="146">
        <f>'2012'!V50</f>
        <v>0</v>
      </c>
      <c r="W48" s="463">
        <f>'2012'!W50</f>
        <v>0</v>
      </c>
      <c r="X48" s="146">
        <f>'2012'!X50</f>
        <v>0</v>
      </c>
      <c r="Y48" s="145">
        <f>'2012'!Y50</f>
        <v>0</v>
      </c>
      <c r="Z48" s="146">
        <f>'2012'!Z50</f>
        <v>0</v>
      </c>
      <c r="AA48" s="145">
        <f>'2012'!AA50</f>
        <v>0</v>
      </c>
      <c r="AB48" s="146">
        <f>'2012'!AB50</f>
        <v>0</v>
      </c>
      <c r="AC48" s="145">
        <f>'2012'!AC50</f>
        <v>0</v>
      </c>
      <c r="AD48" s="146">
        <f>'2012'!AD50</f>
        <v>0</v>
      </c>
      <c r="AE48" s="145">
        <f>'2012'!AE50</f>
        <v>0</v>
      </c>
      <c r="AF48" s="146">
        <f>'2012'!AF50</f>
        <v>0</v>
      </c>
      <c r="AG48" s="145">
        <f>'2012'!AG50</f>
        <v>0</v>
      </c>
      <c r="AH48" s="146">
        <f>'2012'!AH50</f>
        <v>0</v>
      </c>
      <c r="AI48" s="463">
        <f>'2012'!AI50</f>
        <v>0</v>
      </c>
      <c r="AJ48" s="467">
        <f>'2012'!AJ50</f>
        <v>0</v>
      </c>
      <c r="AK48" s="273">
        <f>'2012'!AK50</f>
        <v>0</v>
      </c>
      <c r="AL48" s="348">
        <f>'2012'!AL50</f>
        <v>0</v>
      </c>
      <c r="AM48" s="273">
        <f>'2012'!AM50</f>
        <v>0</v>
      </c>
      <c r="AN48" s="348">
        <f>'2012'!AN50</f>
        <v>0</v>
      </c>
      <c r="AO48" s="553">
        <f>'2012'!AO50</f>
        <v>17</v>
      </c>
      <c r="AP48" s="432" t="str">
        <f>'2012'!AP50</f>
        <v>36</v>
      </c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</row>
    <row r="49" spans="1:75" ht="27.75" hidden="1">
      <c r="A49" s="103"/>
      <c r="B49" s="547" t="str">
        <f>'2012'!B51</f>
        <v>ЦМК</v>
      </c>
      <c r="C49" s="475">
        <f>'2012'!C51</f>
        <v>0</v>
      </c>
      <c r="D49" s="146">
        <f>'2012'!D51</f>
        <v>0</v>
      </c>
      <c r="E49" s="463">
        <f>'2012'!E51</f>
        <v>0</v>
      </c>
      <c r="F49" s="146">
        <f>'2012'!F51</f>
        <v>0</v>
      </c>
      <c r="G49" s="463">
        <f>'2012'!G51</f>
        <v>0</v>
      </c>
      <c r="H49" s="146">
        <f>'2012'!H51</f>
        <v>0</v>
      </c>
      <c r="I49" s="463">
        <f>'2012'!I51</f>
        <v>0</v>
      </c>
      <c r="J49" s="566">
        <f>'2012'!J51</f>
        <v>0</v>
      </c>
      <c r="K49" s="463">
        <f>'2012'!K51</f>
        <v>0</v>
      </c>
      <c r="L49" s="146">
        <f>'2012'!L51</f>
        <v>0</v>
      </c>
      <c r="M49" s="145">
        <f>'2012'!M51</f>
        <v>0</v>
      </c>
      <c r="N49" s="146">
        <f>'2012'!N51</f>
        <v>0</v>
      </c>
      <c r="O49" s="145">
        <f>'2012'!O51</f>
        <v>0</v>
      </c>
      <c r="P49" s="146">
        <f>'2012'!P51</f>
        <v>0</v>
      </c>
      <c r="Q49" s="463">
        <f>'2012'!Q51</f>
        <v>0</v>
      </c>
      <c r="R49" s="146">
        <f>'2012'!R51</f>
        <v>0</v>
      </c>
      <c r="S49" s="463">
        <f>'2012'!S51</f>
        <v>0</v>
      </c>
      <c r="T49" s="146">
        <f>'2012'!T51</f>
        <v>0</v>
      </c>
      <c r="U49" s="463">
        <f>'2012'!U51</f>
        <v>0</v>
      </c>
      <c r="V49" s="146">
        <f>'2012'!V51</f>
        <v>0</v>
      </c>
      <c r="W49" s="463">
        <f>'2012'!W51</f>
        <v>0</v>
      </c>
      <c r="X49" s="146">
        <f>'2012'!X51</f>
        <v>0</v>
      </c>
      <c r="Y49" s="463">
        <f>'2012'!Y51</f>
        <v>0</v>
      </c>
      <c r="Z49" s="146">
        <f>'2012'!Z51</f>
        <v>0</v>
      </c>
      <c r="AA49" s="145">
        <f>'2012'!AA51</f>
        <v>0</v>
      </c>
      <c r="AB49" s="146">
        <f>'2012'!AB51</f>
        <v>0</v>
      </c>
      <c r="AC49" s="145">
        <f>'2012'!AC51</f>
        <v>0</v>
      </c>
      <c r="AD49" s="146">
        <f>'2012'!AD51</f>
        <v>0</v>
      </c>
      <c r="AE49" s="145">
        <f>'2012'!AE51</f>
        <v>0</v>
      </c>
      <c r="AF49" s="146">
        <f>'2012'!AF51</f>
        <v>0</v>
      </c>
      <c r="AG49" s="145">
        <f>'2012'!AG51</f>
        <v>0</v>
      </c>
      <c r="AH49" s="146">
        <f>'2012'!AH51</f>
        <v>0</v>
      </c>
      <c r="AI49" s="463">
        <f>'2012'!AI51</f>
        <v>0</v>
      </c>
      <c r="AJ49" s="146">
        <f>'2012'!AJ51</f>
        <v>0</v>
      </c>
      <c r="AK49" s="273">
        <f>'2012'!AK51</f>
        <v>0</v>
      </c>
      <c r="AL49" s="348">
        <f>'2012'!AL51</f>
        <v>0</v>
      </c>
      <c r="AM49" s="273">
        <f>'2012'!AM51</f>
        <v>0</v>
      </c>
      <c r="AN49" s="348">
        <f>'2012'!AN51</f>
        <v>0</v>
      </c>
      <c r="AO49" s="390">
        <f>'2012'!AO51</f>
        <v>18</v>
      </c>
      <c r="AP49" s="366" t="str">
        <f>'2012'!AP51</f>
        <v>37</v>
      </c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</row>
    <row r="50" spans="1:75" ht="28.5" hidden="1" thickBot="1">
      <c r="A50" s="103"/>
      <c r="B50" s="547" t="str">
        <f>'2012'!B47</f>
        <v>ФЛЦ</v>
      </c>
      <c r="C50" s="475">
        <f>'2012'!C47</f>
        <v>0</v>
      </c>
      <c r="D50" s="146">
        <f>'2012'!D47</f>
        <v>0</v>
      </c>
      <c r="E50" s="463">
        <f>'2012'!E47</f>
        <v>0</v>
      </c>
      <c r="F50" s="146">
        <f>'2012'!F47</f>
        <v>0</v>
      </c>
      <c r="G50" s="463">
        <f>'2012'!G47</f>
        <v>0</v>
      </c>
      <c r="H50" s="146">
        <f>'2012'!H47</f>
        <v>0</v>
      </c>
      <c r="I50" s="463">
        <f>'2012'!I47</f>
        <v>0</v>
      </c>
      <c r="J50" s="566">
        <f>'2012'!J47</f>
        <v>0</v>
      </c>
      <c r="K50" s="463">
        <f>'2012'!K47</f>
        <v>0</v>
      </c>
      <c r="L50" s="146">
        <f>'2012'!L47</f>
        <v>0</v>
      </c>
      <c r="M50" s="463">
        <f>'2012'!M47</f>
        <v>0</v>
      </c>
      <c r="N50" s="146">
        <f>'2012'!N47</f>
        <v>0</v>
      </c>
      <c r="O50" s="463">
        <f>'2012'!O47</f>
        <v>0</v>
      </c>
      <c r="P50" s="146">
        <f>'2012'!P47</f>
        <v>0</v>
      </c>
      <c r="Q50" s="463">
        <f>'2012'!Q47</f>
        <v>0</v>
      </c>
      <c r="R50" s="146">
        <f>'2012'!R47</f>
        <v>0</v>
      </c>
      <c r="S50" s="463">
        <f>'2012'!S47</f>
        <v>0</v>
      </c>
      <c r="T50" s="146">
        <f>'2012'!T47</f>
        <v>0</v>
      </c>
      <c r="U50" s="463">
        <f>'2012'!U47</f>
        <v>0</v>
      </c>
      <c r="V50" s="146">
        <f>'2012'!V47</f>
        <v>0</v>
      </c>
      <c r="W50" s="463">
        <f>'2012'!W47</f>
        <v>0</v>
      </c>
      <c r="X50" s="146">
        <f>'2012'!X47</f>
        <v>0</v>
      </c>
      <c r="Y50" s="463">
        <f>'2012'!Y47</f>
        <v>0</v>
      </c>
      <c r="Z50" s="146">
        <f>'2012'!Z47</f>
        <v>0</v>
      </c>
      <c r="AA50" s="463">
        <f>'2012'!AA47</f>
        <v>0</v>
      </c>
      <c r="AB50" s="146">
        <f>'2012'!AB47</f>
        <v>0</v>
      </c>
      <c r="AC50" s="145">
        <f>'2012'!AC47</f>
        <v>13</v>
      </c>
      <c r="AD50" s="146">
        <f>'2012'!AD47</f>
        <v>15</v>
      </c>
      <c r="AE50" s="463">
        <f>'2012'!AE47</f>
        <v>0</v>
      </c>
      <c r="AF50" s="146">
        <f>'2012'!AF47</f>
        <v>0</v>
      </c>
      <c r="AG50" s="145">
        <f>'2012'!AG47</f>
        <v>0</v>
      </c>
      <c r="AH50" s="146">
        <f>'2012'!AH47</f>
        <v>0</v>
      </c>
      <c r="AI50" s="463">
        <f>'2012'!AI47</f>
        <v>0</v>
      </c>
      <c r="AJ50" s="146">
        <f>'2012'!AJ47</f>
        <v>0</v>
      </c>
      <c r="AK50" s="273">
        <f>'2012'!AK47</f>
        <v>15</v>
      </c>
      <c r="AL50" s="348" t="str">
        <f>'2012'!AL47</f>
        <v>16</v>
      </c>
      <c r="AM50" s="273">
        <f>'2012'!AM47</f>
        <v>15</v>
      </c>
      <c r="AN50" s="348" t="str">
        <f>'2012'!AN47</f>
        <v>42</v>
      </c>
      <c r="AO50" s="553">
        <f>'2012'!AO47</f>
        <v>16</v>
      </c>
      <c r="AP50" s="432" t="str">
        <f>'2012'!AP47</f>
        <v>35</v>
      </c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</row>
    <row r="51" spans="1:75" ht="28.5" hidden="1" thickBot="1">
      <c r="A51" s="103"/>
      <c r="B51" s="521" t="s">
        <v>249</v>
      </c>
      <c r="C51" s="475"/>
      <c r="D51" s="146"/>
      <c r="E51" s="526"/>
      <c r="F51" s="524"/>
      <c r="G51" s="526"/>
      <c r="H51" s="524"/>
      <c r="I51" s="463"/>
      <c r="J51" s="566"/>
      <c r="K51" s="528"/>
      <c r="L51" s="524"/>
      <c r="M51" s="526"/>
      <c r="N51" s="524"/>
      <c r="O51" s="526"/>
      <c r="P51" s="524"/>
      <c r="Q51" s="463"/>
      <c r="R51" s="146"/>
      <c r="S51" s="463"/>
      <c r="T51" s="146"/>
      <c r="U51" s="463"/>
      <c r="V51" s="146"/>
      <c r="W51" s="463"/>
      <c r="X51" s="146"/>
      <c r="Y51" s="463"/>
      <c r="Z51" s="146"/>
      <c r="AA51" s="526"/>
      <c r="AB51" s="524"/>
      <c r="AC51" s="526"/>
      <c r="AD51" s="524"/>
      <c r="AE51" s="526"/>
      <c r="AF51" s="524"/>
      <c r="AG51" s="526"/>
      <c r="AH51" s="524"/>
      <c r="AI51" s="526"/>
      <c r="AJ51" s="524"/>
      <c r="AK51" s="273">
        <f aca="true" t="shared" si="0" ref="AK51:AK56">AM51</f>
        <v>0</v>
      </c>
      <c r="AL51" s="348" t="s">
        <v>104</v>
      </c>
      <c r="AM51" s="273">
        <f aca="true" t="shared" si="1" ref="AM51:AM56">D51+F51+H51+J51+N51+P51+R51+T51+X51+AD51+AF51+AH51+AJ51+AB51+V51+L51+Z51</f>
        <v>0</v>
      </c>
      <c r="AN51" s="524"/>
      <c r="AO51" s="526"/>
      <c r="AP51" s="53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</row>
    <row r="52" spans="1:75" ht="39.75" customHeight="1" hidden="1">
      <c r="A52" s="103"/>
      <c r="B52" s="521" t="s">
        <v>250</v>
      </c>
      <c r="C52" s="475"/>
      <c r="D52" s="146"/>
      <c r="E52" s="526"/>
      <c r="F52" s="524"/>
      <c r="G52" s="526"/>
      <c r="H52" s="524"/>
      <c r="I52" s="463"/>
      <c r="J52" s="566"/>
      <c r="K52" s="528"/>
      <c r="L52" s="524"/>
      <c r="M52" s="526"/>
      <c r="N52" s="524"/>
      <c r="O52" s="526"/>
      <c r="P52" s="524"/>
      <c r="Q52" s="145"/>
      <c r="R52" s="146"/>
      <c r="S52" s="145"/>
      <c r="T52" s="146"/>
      <c r="U52" s="145"/>
      <c r="V52" s="146"/>
      <c r="W52" s="145"/>
      <c r="X52" s="146"/>
      <c r="Y52" s="145"/>
      <c r="Z52" s="146"/>
      <c r="AA52" s="526"/>
      <c r="AB52" s="524"/>
      <c r="AC52" s="526"/>
      <c r="AD52" s="524"/>
      <c r="AE52" s="526"/>
      <c r="AF52" s="524"/>
      <c r="AG52" s="526"/>
      <c r="AH52" s="524"/>
      <c r="AI52" s="526"/>
      <c r="AJ52" s="524"/>
      <c r="AK52" s="273">
        <f t="shared" si="0"/>
        <v>0</v>
      </c>
      <c r="AL52" s="348" t="s">
        <v>138</v>
      </c>
      <c r="AM52" s="273">
        <f t="shared" si="1"/>
        <v>0</v>
      </c>
      <c r="AN52" s="524"/>
      <c r="AO52" s="526"/>
      <c r="AP52" s="53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</row>
    <row r="53" spans="1:75" ht="28.5" hidden="1" thickBot="1">
      <c r="A53" s="103"/>
      <c r="B53" s="521" t="s">
        <v>109</v>
      </c>
      <c r="C53" s="522"/>
      <c r="D53" s="524"/>
      <c r="E53" s="528"/>
      <c r="F53" s="524"/>
      <c r="G53" s="528"/>
      <c r="H53" s="524"/>
      <c r="I53" s="463"/>
      <c r="J53" s="566"/>
      <c r="K53" s="528"/>
      <c r="L53" s="524"/>
      <c r="M53" s="526"/>
      <c r="N53" s="524"/>
      <c r="O53" s="526"/>
      <c r="P53" s="524"/>
      <c r="Q53" s="463"/>
      <c r="R53" s="146"/>
      <c r="S53" s="463"/>
      <c r="T53" s="146"/>
      <c r="U53" s="463"/>
      <c r="V53" s="146"/>
      <c r="W53" s="463"/>
      <c r="X53" s="146"/>
      <c r="Y53" s="463"/>
      <c r="Z53" s="146"/>
      <c r="AA53" s="526"/>
      <c r="AB53" s="524"/>
      <c r="AC53" s="526"/>
      <c r="AD53" s="524"/>
      <c r="AE53" s="526"/>
      <c r="AF53" s="524"/>
      <c r="AG53" s="526"/>
      <c r="AH53" s="524"/>
      <c r="AI53" s="526"/>
      <c r="AJ53" s="530"/>
      <c r="AK53" s="273">
        <f t="shared" si="0"/>
        <v>0</v>
      </c>
      <c r="AL53" s="348" t="s">
        <v>139</v>
      </c>
      <c r="AM53" s="273">
        <f t="shared" si="1"/>
        <v>0</v>
      </c>
      <c r="AN53" s="524"/>
      <c r="AO53" s="526"/>
      <c r="AP53" s="53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</row>
    <row r="54" spans="1:75" ht="28.5" hidden="1" thickBot="1">
      <c r="A54" s="103"/>
      <c r="B54" s="547" t="s">
        <v>219</v>
      </c>
      <c r="C54" s="475"/>
      <c r="D54" s="146"/>
      <c r="E54" s="463"/>
      <c r="F54" s="146"/>
      <c r="G54" s="463"/>
      <c r="H54" s="146"/>
      <c r="I54" s="463"/>
      <c r="J54" s="566"/>
      <c r="K54" s="463"/>
      <c r="L54" s="146"/>
      <c r="M54" s="145"/>
      <c r="N54" s="146"/>
      <c r="O54" s="145"/>
      <c r="P54" s="146"/>
      <c r="Q54" s="463"/>
      <c r="R54" s="146"/>
      <c r="S54" s="463"/>
      <c r="T54" s="146"/>
      <c r="U54" s="463"/>
      <c r="V54" s="146"/>
      <c r="W54" s="463"/>
      <c r="X54" s="146"/>
      <c r="Y54" s="463"/>
      <c r="Z54" s="146"/>
      <c r="AA54" s="145"/>
      <c r="AB54" s="146"/>
      <c r="AC54" s="145"/>
      <c r="AD54" s="146"/>
      <c r="AE54" s="145"/>
      <c r="AF54" s="146"/>
      <c r="AG54" s="145"/>
      <c r="AH54" s="146"/>
      <c r="AI54" s="145"/>
      <c r="AJ54" s="467"/>
      <c r="AK54" s="273">
        <f t="shared" si="0"/>
        <v>0</v>
      </c>
      <c r="AL54" s="348" t="s">
        <v>145</v>
      </c>
      <c r="AM54" s="273">
        <f t="shared" si="1"/>
        <v>0</v>
      </c>
      <c r="AN54" s="524"/>
      <c r="AO54" s="526"/>
      <c r="AP54" s="53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</row>
    <row r="55" spans="1:75" ht="28.5" hidden="1" thickBot="1">
      <c r="A55" s="506"/>
      <c r="B55" s="521" t="s">
        <v>95</v>
      </c>
      <c r="C55" s="523"/>
      <c r="D55" s="525"/>
      <c r="E55" s="527"/>
      <c r="F55" s="525"/>
      <c r="G55" s="527"/>
      <c r="H55" s="525"/>
      <c r="I55" s="527"/>
      <c r="J55" s="568"/>
      <c r="K55" s="527"/>
      <c r="L55" s="525"/>
      <c r="M55" s="529"/>
      <c r="N55" s="525"/>
      <c r="O55" s="529"/>
      <c r="P55" s="525"/>
      <c r="Q55" s="145"/>
      <c r="R55" s="146"/>
      <c r="S55" s="145"/>
      <c r="T55" s="146"/>
      <c r="U55" s="145"/>
      <c r="V55" s="146"/>
      <c r="W55" s="145"/>
      <c r="X55" s="146"/>
      <c r="Y55" s="145"/>
      <c r="Z55" s="146"/>
      <c r="AA55" s="529"/>
      <c r="AB55" s="525"/>
      <c r="AC55" s="529"/>
      <c r="AD55" s="525"/>
      <c r="AE55" s="529"/>
      <c r="AF55" s="525"/>
      <c r="AG55" s="529"/>
      <c r="AH55" s="525"/>
      <c r="AI55" s="529"/>
      <c r="AJ55" s="531"/>
      <c r="AK55" s="273">
        <f t="shared" si="0"/>
        <v>0</v>
      </c>
      <c r="AL55" s="348" t="s">
        <v>146</v>
      </c>
      <c r="AM55" s="273">
        <f t="shared" si="1"/>
        <v>0</v>
      </c>
      <c r="AN55" s="524"/>
      <c r="AO55" s="526"/>
      <c r="AP55" s="53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</row>
    <row r="56" spans="1:75" ht="28.5" hidden="1" thickBot="1">
      <c r="A56" s="559"/>
      <c r="B56" s="556" t="s">
        <v>99</v>
      </c>
      <c r="C56" s="154"/>
      <c r="D56" s="141"/>
      <c r="E56" s="471"/>
      <c r="F56" s="141"/>
      <c r="G56" s="471"/>
      <c r="H56" s="141"/>
      <c r="I56" s="471"/>
      <c r="J56" s="569"/>
      <c r="K56" s="471"/>
      <c r="L56" s="141"/>
      <c r="M56" s="153"/>
      <c r="N56" s="141"/>
      <c r="O56" s="153"/>
      <c r="P56" s="141"/>
      <c r="Q56" s="463"/>
      <c r="R56" s="146"/>
      <c r="S56" s="463"/>
      <c r="T56" s="146"/>
      <c r="U56" s="463"/>
      <c r="V56" s="146"/>
      <c r="W56" s="463"/>
      <c r="X56" s="146"/>
      <c r="Y56" s="463"/>
      <c r="Z56" s="146"/>
      <c r="AA56" s="153"/>
      <c r="AB56" s="141"/>
      <c r="AC56" s="153"/>
      <c r="AD56" s="141"/>
      <c r="AE56" s="153"/>
      <c r="AF56" s="141"/>
      <c r="AG56" s="153"/>
      <c r="AH56" s="141"/>
      <c r="AI56" s="471"/>
      <c r="AJ56" s="142"/>
      <c r="AK56" s="273">
        <f t="shared" si="0"/>
        <v>0</v>
      </c>
      <c r="AL56" s="348" t="s">
        <v>140</v>
      </c>
      <c r="AM56" s="273">
        <f t="shared" si="1"/>
        <v>0</v>
      </c>
      <c r="AN56" s="524"/>
      <c r="AO56" s="526"/>
      <c r="AP56" s="53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</row>
    <row r="57" spans="1:42" ht="27.75">
      <c r="A57" s="557"/>
      <c r="B57" s="544" t="s">
        <v>282</v>
      </c>
      <c r="C57" s="172"/>
      <c r="D57" s="172"/>
      <c r="E57" s="540"/>
      <c r="F57" s="172"/>
      <c r="G57" s="540"/>
      <c r="H57" s="172"/>
      <c r="I57" s="172"/>
      <c r="J57" s="540"/>
      <c r="K57" s="540"/>
      <c r="L57" s="172"/>
      <c r="M57" s="172"/>
      <c r="N57" s="172"/>
      <c r="O57" s="172"/>
      <c r="P57" s="172"/>
      <c r="Q57" s="172"/>
      <c r="R57" s="172"/>
      <c r="S57" s="172"/>
      <c r="T57" s="172"/>
      <c r="U57" s="540"/>
      <c r="V57" s="172"/>
      <c r="W57" s="540"/>
      <c r="X57" s="172"/>
      <c r="Y57" s="172"/>
      <c r="Z57" s="172"/>
      <c r="AA57" s="172"/>
      <c r="AB57" s="172"/>
      <c r="AC57" s="172"/>
      <c r="AD57" s="172"/>
      <c r="AE57" s="172"/>
      <c r="AF57" s="172"/>
      <c r="AG57" s="172"/>
      <c r="AH57" s="172"/>
      <c r="AI57" s="172"/>
      <c r="AJ57" s="172"/>
      <c r="AK57" s="541"/>
      <c r="AL57" s="542"/>
      <c r="AM57" s="302"/>
      <c r="AN57" s="543"/>
      <c r="AO57" s="302"/>
      <c r="AP57" s="545"/>
    </row>
    <row r="58" spans="1:75" ht="27.75">
      <c r="A58" s="103"/>
      <c r="B58" s="558" t="str">
        <f>'2012'!B58</f>
        <v>Инженерный центр</v>
      </c>
      <c r="C58" s="478" t="str">
        <f>'2012'!C58</f>
        <v>17-22</v>
      </c>
      <c r="D58" s="146">
        <f>'2012'!D58</f>
        <v>8.5</v>
      </c>
      <c r="E58" s="463" t="str">
        <f>'2012'!E58</f>
        <v>13</v>
      </c>
      <c r="F58" s="146">
        <f>'2012'!F58</f>
        <v>15</v>
      </c>
      <c r="G58" s="463" t="str">
        <f>'2012'!G58</f>
        <v>11</v>
      </c>
      <c r="H58" s="146">
        <f>'2012'!H58</f>
        <v>17</v>
      </c>
      <c r="I58" s="463" t="str">
        <f>'2012'!I58</f>
        <v>10</v>
      </c>
      <c r="J58" s="146">
        <f>'2012'!J58</f>
        <v>18</v>
      </c>
      <c r="K58" s="463" t="str">
        <f>'2012'!K58</f>
        <v>5-8</v>
      </c>
      <c r="L58" s="146">
        <f>'2012'!L58</f>
        <v>21.5</v>
      </c>
      <c r="M58" s="463" t="str">
        <f>'2012'!M58</f>
        <v>19</v>
      </c>
      <c r="N58" s="146">
        <f>'2012'!N58</f>
        <v>9</v>
      </c>
      <c r="O58" s="463" t="str">
        <f>'2012'!O58</f>
        <v>9</v>
      </c>
      <c r="P58" s="146">
        <f>'2012'!P58</f>
        <v>19</v>
      </c>
      <c r="Q58" s="463" t="str">
        <f>'2012'!Q58</f>
        <v>21-23</v>
      </c>
      <c r="R58" s="146">
        <f>'2012'!R58</f>
        <v>6</v>
      </c>
      <c r="S58" s="463" t="str">
        <f>'2012'!S58</f>
        <v>9</v>
      </c>
      <c r="T58" s="146" t="str">
        <f>'2012'!T58</f>
        <v>19</v>
      </c>
      <c r="U58" s="526" t="str">
        <f>'2012'!U58</f>
        <v>12</v>
      </c>
      <c r="V58" s="524" t="str">
        <f>'2012'!V58</f>
        <v>16</v>
      </c>
      <c r="W58" s="463" t="str">
        <f>'2012'!W58</f>
        <v>17-29</v>
      </c>
      <c r="X58" s="146">
        <f>'2012'!X58</f>
        <v>5</v>
      </c>
      <c r="Y58" s="526">
        <f>'2012'!Y58</f>
        <v>0</v>
      </c>
      <c r="Z58" s="524">
        <f>'2012'!Z58</f>
        <v>0</v>
      </c>
      <c r="AA58" s="463" t="str">
        <f>'2012'!AA58</f>
        <v>10</v>
      </c>
      <c r="AB58" s="146">
        <f>'2012'!AB58</f>
        <v>18</v>
      </c>
      <c r="AC58" s="526" t="str">
        <f>'2012'!AC58</f>
        <v>15-16</v>
      </c>
      <c r="AD58" s="524">
        <f>'2012'!AD58</f>
        <v>12.5</v>
      </c>
      <c r="AE58" s="463" t="str">
        <f>'2012'!AE58</f>
        <v>7</v>
      </c>
      <c r="AF58" s="146">
        <f>'2012'!AF58</f>
        <v>21</v>
      </c>
      <c r="AG58" s="463" t="str">
        <f>'2012'!AG58</f>
        <v>6</v>
      </c>
      <c r="AH58" s="146">
        <f>'2012'!AH58</f>
        <v>22</v>
      </c>
      <c r="AI58" s="463" t="str">
        <f>'2012'!AI58</f>
        <v>3</v>
      </c>
      <c r="AJ58" s="146">
        <f>'2012'!AJ58</f>
        <v>25</v>
      </c>
      <c r="AK58" s="273">
        <f>'2012'!AK58</f>
        <v>252.5</v>
      </c>
      <c r="AL58" s="348" t="str">
        <f>'2012'!AL58</f>
        <v>1</v>
      </c>
      <c r="AM58" s="273">
        <f>'2012'!AM58</f>
        <v>252.5</v>
      </c>
      <c r="AN58" s="348" t="str">
        <f>'2012'!AN58</f>
        <v>8</v>
      </c>
      <c r="AO58" s="390">
        <f>'2012'!AO58</f>
        <v>1</v>
      </c>
      <c r="AP58" s="366" t="str">
        <f>'2012'!AP58</f>
        <v>38</v>
      </c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</row>
    <row r="59" spans="1:75" ht="27.75">
      <c r="A59" s="103"/>
      <c r="B59" s="513" t="str">
        <f>'2012'!B59</f>
        <v>Центр энергосбережения</v>
      </c>
      <c r="C59" s="595" t="str">
        <f>'2012'!C59</f>
        <v>9-16</v>
      </c>
      <c r="D59" s="516">
        <f>'2012'!D59</f>
        <v>15.5</v>
      </c>
      <c r="E59" s="595">
        <f>'2012'!E59</f>
        <v>6</v>
      </c>
      <c r="F59" s="596">
        <f>'2012'!F59</f>
        <v>22</v>
      </c>
      <c r="G59" s="595" t="str">
        <f>'2012'!G59</f>
        <v>15</v>
      </c>
      <c r="H59" s="596">
        <f>'2012'!H59</f>
        <v>13</v>
      </c>
      <c r="I59" s="595" t="str">
        <f>'2012'!I59</f>
        <v>17</v>
      </c>
      <c r="J59" s="596">
        <f>'2012'!J59</f>
        <v>11</v>
      </c>
      <c r="K59" s="595" t="str">
        <f>'2012'!K59</f>
        <v>19-33</v>
      </c>
      <c r="L59" s="596">
        <f>'2012'!L59</f>
        <v>3.5</v>
      </c>
      <c r="M59" s="595" t="str">
        <f>'2012'!M59</f>
        <v>12</v>
      </c>
      <c r="N59" s="596">
        <f>'2012'!N59</f>
        <v>16</v>
      </c>
      <c r="O59" s="595" t="str">
        <f>'2012'!O59</f>
        <v>15</v>
      </c>
      <c r="P59" s="596">
        <f>'2012'!P59</f>
        <v>13</v>
      </c>
      <c r="Q59" s="595" t="str">
        <f>'2012'!Q59</f>
        <v>9-12</v>
      </c>
      <c r="R59" s="596">
        <f>'2012'!R59</f>
        <v>17.5</v>
      </c>
      <c r="S59" s="595" t="str">
        <f>'2012'!S59</f>
        <v>16</v>
      </c>
      <c r="T59" s="596" t="str">
        <f>'2012'!T59</f>
        <v>12</v>
      </c>
      <c r="U59" s="595">
        <f>'2012'!U59</f>
        <v>10</v>
      </c>
      <c r="V59" s="596">
        <f>'2012'!V59</f>
        <v>18</v>
      </c>
      <c r="W59" s="595" t="str">
        <f>'2012'!W59</f>
        <v>17-29</v>
      </c>
      <c r="X59" s="596">
        <f>'2012'!X59</f>
        <v>5</v>
      </c>
      <c r="Y59" s="597">
        <f>'2012'!Y59</f>
        <v>0</v>
      </c>
      <c r="Z59" s="596">
        <f>'2012'!Z59</f>
        <v>0</v>
      </c>
      <c r="AA59" s="595" t="str">
        <f>'2012'!AA59</f>
        <v>16</v>
      </c>
      <c r="AB59" s="596">
        <f>'2012'!AB59</f>
        <v>12</v>
      </c>
      <c r="AC59" s="597" t="str">
        <f>'2012'!AC59</f>
        <v>11</v>
      </c>
      <c r="AD59" s="596">
        <f>'2012'!AD59</f>
        <v>17</v>
      </c>
      <c r="AE59" s="595" t="str">
        <f>'2012'!AE59</f>
        <v>14</v>
      </c>
      <c r="AF59" s="596">
        <f>'2012'!AF59</f>
        <v>14</v>
      </c>
      <c r="AG59" s="595" t="str">
        <f>'2012'!AG59</f>
        <v>5</v>
      </c>
      <c r="AH59" s="596">
        <f>'2012'!AH59</f>
        <v>23</v>
      </c>
      <c r="AI59" s="595" t="str">
        <f>'2012'!AI59</f>
        <v>17-20</v>
      </c>
      <c r="AJ59" s="596">
        <f>'2012'!AJ59</f>
        <v>9.5</v>
      </c>
      <c r="AK59" s="598">
        <f>'2012'!AK59</f>
        <v>222</v>
      </c>
      <c r="AL59" s="599" t="str">
        <f>'2012'!AL59</f>
        <v>2</v>
      </c>
      <c r="AM59" s="598">
        <f>'2012'!AM59</f>
        <v>222</v>
      </c>
      <c r="AN59" s="599" t="str">
        <f>'2012'!AN59</f>
        <v>11</v>
      </c>
      <c r="AO59" s="519">
        <f>'2012'!AO59</f>
        <v>2</v>
      </c>
      <c r="AP59" s="600" t="str">
        <f>'2012'!AP59</f>
        <v>39</v>
      </c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</row>
    <row r="60" spans="1:75" ht="28.5" thickBot="1">
      <c r="A60" s="274"/>
      <c r="B60" s="521" t="str">
        <f>'2012'!B60</f>
        <v>УТЭЦ</v>
      </c>
      <c r="C60" s="463">
        <f>'2012'!C60</f>
        <v>0</v>
      </c>
      <c r="D60" s="146">
        <f>'2012'!D60</f>
        <v>0</v>
      </c>
      <c r="E60" s="463" t="str">
        <f>'2012'!E60</f>
        <v>34</v>
      </c>
      <c r="F60" s="146">
        <f>'2012'!F60</f>
        <v>1</v>
      </c>
      <c r="G60" s="463" t="str">
        <f>'2012'!G60</f>
        <v>14</v>
      </c>
      <c r="H60" s="146">
        <f>'2012'!H60</f>
        <v>14</v>
      </c>
      <c r="I60" s="463" t="str">
        <f>'2012'!I60</f>
        <v>8</v>
      </c>
      <c r="J60" s="146">
        <f>'2012'!J60</f>
        <v>20</v>
      </c>
      <c r="K60" s="463" t="str">
        <f>'2012'!K60</f>
        <v>9-18</v>
      </c>
      <c r="L60" s="146">
        <f>'2012'!L60</f>
        <v>14.5</v>
      </c>
      <c r="M60" s="463" t="str">
        <f>'2012'!M60</f>
        <v>18</v>
      </c>
      <c r="N60" s="146">
        <f>'2012'!N60</f>
        <v>10</v>
      </c>
      <c r="O60" s="463" t="str">
        <f>'2012'!O60</f>
        <v>17</v>
      </c>
      <c r="P60" s="146">
        <f>'2012'!P60</f>
        <v>11</v>
      </c>
      <c r="Q60" s="463" t="str">
        <f>'2012'!Q60</f>
        <v>17-20</v>
      </c>
      <c r="R60" s="146">
        <f>'2012'!R60</f>
        <v>9.5</v>
      </c>
      <c r="S60" s="463" t="str">
        <f>'2012'!S60</f>
        <v>11</v>
      </c>
      <c r="T60" s="146" t="str">
        <f>'2012'!T60</f>
        <v>18</v>
      </c>
      <c r="U60" s="463" t="str">
        <f>'2012'!U60</f>
        <v>14</v>
      </c>
      <c r="V60" s="146" t="str">
        <f>'2012'!V60</f>
        <v>14</v>
      </c>
      <c r="W60" s="463" t="str">
        <f>'2012'!W60</f>
        <v>9-16</v>
      </c>
      <c r="X60" s="146">
        <f>'2012'!X60</f>
        <v>16</v>
      </c>
      <c r="Y60" s="526">
        <f>'2012'!Y60</f>
        <v>0</v>
      </c>
      <c r="Z60" s="524">
        <f>'2012'!Z60</f>
        <v>0</v>
      </c>
      <c r="AA60" s="463" t="str">
        <f>'2012'!AA60</f>
        <v>20</v>
      </c>
      <c r="AB60" s="146">
        <f>'2012'!AB60</f>
        <v>8</v>
      </c>
      <c r="AC60" s="145">
        <f>'2012'!AC60</f>
        <v>4</v>
      </c>
      <c r="AD60" s="146">
        <f>'2012'!AD60</f>
        <v>25</v>
      </c>
      <c r="AE60" s="463" t="str">
        <f>'2012'!AE60</f>
        <v>11</v>
      </c>
      <c r="AF60" s="146">
        <f>'2012'!AF60</f>
        <v>17</v>
      </c>
      <c r="AG60" s="463" t="str">
        <f>'2012'!AG60</f>
        <v>14</v>
      </c>
      <c r="AH60" s="146">
        <f>'2012'!AH60</f>
        <v>14</v>
      </c>
      <c r="AI60" s="463" t="str">
        <f>'2012'!AI60</f>
        <v>23-27</v>
      </c>
      <c r="AJ60" s="146">
        <f>'2012'!AJ60</f>
        <v>3</v>
      </c>
      <c r="AK60" s="273">
        <f>'2012'!AK60</f>
        <v>195</v>
      </c>
      <c r="AL60" s="348" t="str">
        <f>'2012'!AL60</f>
        <v>3</v>
      </c>
      <c r="AM60" s="273">
        <f>'2012'!AM60</f>
        <v>195</v>
      </c>
      <c r="AN60" s="348" t="str">
        <f>'2012'!AN60</f>
        <v>13</v>
      </c>
      <c r="AO60" s="390">
        <f>'2012'!AO60</f>
        <v>3</v>
      </c>
      <c r="AP60" s="366" t="str">
        <f>'2012'!AP60</f>
        <v>40</v>
      </c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</row>
    <row r="61" spans="1:75" ht="27.75">
      <c r="A61" s="564"/>
      <c r="B61" s="521" t="str">
        <f>'2012'!B61</f>
        <v>УПРП</v>
      </c>
      <c r="C61" s="475" t="str">
        <f>'2012'!C61</f>
        <v>9-16</v>
      </c>
      <c r="D61" s="146">
        <f>'2012'!D61</f>
        <v>15.5</v>
      </c>
      <c r="E61" s="463" t="str">
        <f>'2012'!E61</f>
        <v>25</v>
      </c>
      <c r="F61" s="146">
        <f>'2012'!F61</f>
        <v>3</v>
      </c>
      <c r="G61" s="463" t="str">
        <f>'2012'!G61</f>
        <v>13</v>
      </c>
      <c r="H61" s="146">
        <f>'2012'!H61</f>
        <v>15</v>
      </c>
      <c r="I61" s="463" t="str">
        <f>'2012'!I61</f>
        <v>11</v>
      </c>
      <c r="J61" s="146">
        <f>'2012'!J61</f>
        <v>18</v>
      </c>
      <c r="K61" s="463" t="str">
        <f>'2012'!K61</f>
        <v>19-33</v>
      </c>
      <c r="L61" s="146">
        <f>'2012'!L61</f>
        <v>3.5</v>
      </c>
      <c r="M61" s="463" t="str">
        <f>'2012'!M61</f>
        <v>22</v>
      </c>
      <c r="N61" s="146">
        <f>'2012'!N61</f>
        <v>6</v>
      </c>
      <c r="O61" s="463" t="str">
        <f>'2012'!O61</f>
        <v>20</v>
      </c>
      <c r="P61" s="146">
        <f>'2012'!P61</f>
        <v>8</v>
      </c>
      <c r="Q61" s="463" t="str">
        <f>'2012'!Q61</f>
        <v>9-12</v>
      </c>
      <c r="R61" s="146">
        <f>'2012'!R61</f>
        <v>17.5</v>
      </c>
      <c r="S61" s="463" t="str">
        <f>'2012'!S61</f>
        <v>19</v>
      </c>
      <c r="T61" s="146">
        <f>'2012'!T61</f>
        <v>9</v>
      </c>
      <c r="U61" s="526">
        <f>'2012'!U61</f>
        <v>0</v>
      </c>
      <c r="V61" s="524">
        <f>'2012'!V61</f>
        <v>0</v>
      </c>
      <c r="W61" s="528" t="str">
        <f>'2012'!W61</f>
        <v>17-29</v>
      </c>
      <c r="X61" s="524">
        <f>'2012'!X61</f>
        <v>5</v>
      </c>
      <c r="Y61" s="526">
        <f>'2012'!Y61</f>
        <v>0</v>
      </c>
      <c r="Z61" s="524">
        <f>'2012'!Z61</f>
        <v>0</v>
      </c>
      <c r="AA61" s="463" t="str">
        <f>'2012'!AA61</f>
        <v>18</v>
      </c>
      <c r="AB61" s="146">
        <f>'2012'!AB61</f>
        <v>10</v>
      </c>
      <c r="AC61" s="526" t="str">
        <f>'2012'!AC61</f>
        <v>20</v>
      </c>
      <c r="AD61" s="524">
        <f>'2012'!AD61</f>
        <v>8</v>
      </c>
      <c r="AE61" s="463">
        <f>'2012'!AE61</f>
        <v>0</v>
      </c>
      <c r="AF61" s="146">
        <f>'2012'!AF61</f>
        <v>0</v>
      </c>
      <c r="AG61" s="463" t="str">
        <f>'2012'!AG61</f>
        <v>16</v>
      </c>
      <c r="AH61" s="146">
        <f>'2012'!AH61</f>
        <v>12</v>
      </c>
      <c r="AI61" s="463" t="str">
        <f>'2012'!AI61</f>
        <v>15</v>
      </c>
      <c r="AJ61" s="146">
        <f>'2012'!AJ61</f>
        <v>13</v>
      </c>
      <c r="AK61" s="273">
        <f>'2012'!AK61</f>
        <v>143.5</v>
      </c>
      <c r="AL61" s="348" t="str">
        <f>'2012'!AL61</f>
        <v>4</v>
      </c>
      <c r="AM61" s="273">
        <f>'2012'!AM61</f>
        <v>143.5</v>
      </c>
      <c r="AN61" s="348" t="str">
        <f>'2012'!AN61</f>
        <v>16</v>
      </c>
      <c r="AO61" s="390">
        <f>'2012'!AO61</f>
        <v>4</v>
      </c>
      <c r="AP61" s="366" t="str">
        <f>'2012'!AP61</f>
        <v>41</v>
      </c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</row>
    <row r="62" spans="1:75" ht="27.75">
      <c r="A62" s="565"/>
      <c r="B62" s="396" t="str">
        <f>'2012'!B62</f>
        <v>Дирекция по энергетике</v>
      </c>
      <c r="C62" s="522">
        <f>'2012'!C62</f>
        <v>0</v>
      </c>
      <c r="D62" s="524">
        <f>'2012'!D62</f>
        <v>0</v>
      </c>
      <c r="E62" s="463">
        <f>'2012'!E62</f>
        <v>15</v>
      </c>
      <c r="F62" s="146">
        <f>'2012'!F62</f>
        <v>13</v>
      </c>
      <c r="G62" s="463" t="str">
        <f>'2012'!G62</f>
        <v>18</v>
      </c>
      <c r="H62" s="146">
        <f>'2012'!H62</f>
        <v>10</v>
      </c>
      <c r="I62" s="463">
        <f>'2012'!I62</f>
        <v>0</v>
      </c>
      <c r="J62" s="146">
        <f>'2012'!J62</f>
        <v>0</v>
      </c>
      <c r="K62" s="463">
        <f>'2012'!K62</f>
        <v>0</v>
      </c>
      <c r="L62" s="146">
        <f>'2012'!L62</f>
        <v>0</v>
      </c>
      <c r="M62" s="463" t="str">
        <f>'2012'!M62</f>
        <v>25</v>
      </c>
      <c r="N62" s="146">
        <f>'2012'!N62</f>
        <v>3</v>
      </c>
      <c r="O62" s="463">
        <f>'2012'!O62</f>
        <v>0</v>
      </c>
      <c r="P62" s="146">
        <f>'2012'!P62</f>
        <v>0</v>
      </c>
      <c r="Q62" s="463">
        <f>'2012'!Q62</f>
        <v>0</v>
      </c>
      <c r="R62" s="146">
        <f>'2012'!R62</f>
        <v>0</v>
      </c>
      <c r="S62" s="526">
        <f>'2012'!S62</f>
        <v>0</v>
      </c>
      <c r="T62" s="524">
        <f>'2012'!T62</f>
        <v>0</v>
      </c>
      <c r="U62" s="526">
        <f>'2012'!U62</f>
        <v>0</v>
      </c>
      <c r="V62" s="524">
        <f>'2012'!V62</f>
        <v>0</v>
      </c>
      <c r="W62" s="463">
        <f>'2012'!W62</f>
        <v>0</v>
      </c>
      <c r="X62" s="146">
        <f>'2012'!X62</f>
        <v>0</v>
      </c>
      <c r="Y62" s="526">
        <f>'2012'!Y62</f>
        <v>0</v>
      </c>
      <c r="Z62" s="524">
        <f>'2012'!Z62</f>
        <v>0</v>
      </c>
      <c r="AA62" s="463">
        <f>'2012'!AA62</f>
        <v>0</v>
      </c>
      <c r="AB62" s="146">
        <f>'2012'!AB62</f>
        <v>0</v>
      </c>
      <c r="AC62" s="526" t="str">
        <f>'2012'!AC62</f>
        <v>15-16</v>
      </c>
      <c r="AD62" s="524">
        <f>'2012'!AD62</f>
        <v>12.5</v>
      </c>
      <c r="AE62" s="463">
        <f>'2012'!AE62</f>
        <v>0</v>
      </c>
      <c r="AF62" s="146">
        <f>'2012'!AF62</f>
        <v>0</v>
      </c>
      <c r="AG62" s="463" t="str">
        <f>'2012'!AG62</f>
        <v>4</v>
      </c>
      <c r="AH62" s="146">
        <f>'2012'!AH62</f>
        <v>24</v>
      </c>
      <c r="AI62" s="463">
        <f>'2012'!AI62</f>
        <v>0</v>
      </c>
      <c r="AJ62" s="146">
        <f>'2012'!AJ62</f>
        <v>0</v>
      </c>
      <c r="AK62" s="273">
        <f>'2012'!AK62</f>
        <v>62.5</v>
      </c>
      <c r="AL62" s="348" t="str">
        <f>'2012'!AL62</f>
        <v>5</v>
      </c>
      <c r="AM62" s="273">
        <f>'2012'!AM62</f>
        <v>62.5</v>
      </c>
      <c r="AN62" s="348" t="str">
        <f>'2012'!AN62</f>
        <v>28</v>
      </c>
      <c r="AO62" s="390">
        <f>'2012'!AO62</f>
        <v>5</v>
      </c>
      <c r="AP62" s="366" t="str">
        <f>'2012'!AP62</f>
        <v>42</v>
      </c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</row>
    <row r="63" spans="1:75" ht="27.75">
      <c r="A63" s="103"/>
      <c r="B63" s="521" t="str">
        <f>'2012'!B63</f>
        <v>Управление промышленной экологии</v>
      </c>
      <c r="C63" s="475">
        <f>'2012'!C63</f>
        <v>0</v>
      </c>
      <c r="D63" s="146">
        <f>'2012'!D63</f>
        <v>0</v>
      </c>
      <c r="E63" s="463" t="str">
        <f>'2012'!E63</f>
        <v>17</v>
      </c>
      <c r="F63" s="146">
        <f>'2012'!F63</f>
        <v>11</v>
      </c>
      <c r="G63" s="463">
        <f>'2012'!G63</f>
        <v>0</v>
      </c>
      <c r="H63" s="146">
        <f>'2012'!H63</f>
        <v>0</v>
      </c>
      <c r="I63" s="463">
        <f>'2012'!I63</f>
        <v>0</v>
      </c>
      <c r="J63" s="146">
        <f>'2012'!J63</f>
        <v>0</v>
      </c>
      <c r="K63" s="463">
        <f>'2012'!K63</f>
        <v>0</v>
      </c>
      <c r="L63" s="146">
        <f>'2012'!L63</f>
        <v>0</v>
      </c>
      <c r="M63" s="463">
        <f>'2012'!M63</f>
        <v>0</v>
      </c>
      <c r="N63" s="146">
        <f>'2012'!N63</f>
        <v>0</v>
      </c>
      <c r="O63" s="463" t="str">
        <f>'2012'!O63</f>
        <v>11</v>
      </c>
      <c r="P63" s="146">
        <f>'2012'!P63</f>
        <v>17</v>
      </c>
      <c r="Q63" s="463">
        <f>'2012'!Q63</f>
        <v>0</v>
      </c>
      <c r="R63" s="146">
        <f>'2012'!R63</f>
        <v>0</v>
      </c>
      <c r="S63" s="526">
        <f>'2012'!S63</f>
        <v>0</v>
      </c>
      <c r="T63" s="524">
        <f>'2012'!T63</f>
        <v>0</v>
      </c>
      <c r="U63" s="526">
        <f>'2012'!U63</f>
        <v>0</v>
      </c>
      <c r="V63" s="524">
        <f>'2012'!V63</f>
        <v>0</v>
      </c>
      <c r="W63" s="463">
        <f>'2012'!W63</f>
        <v>0</v>
      </c>
      <c r="X63" s="146">
        <f>'2012'!X63</f>
        <v>0</v>
      </c>
      <c r="Y63" s="526">
        <f>'2012'!Y63</f>
        <v>0</v>
      </c>
      <c r="Z63" s="524">
        <f>'2012'!Z63</f>
        <v>0</v>
      </c>
      <c r="AA63" s="463">
        <f>'2012'!AA63</f>
        <v>0</v>
      </c>
      <c r="AB63" s="146">
        <f>'2012'!AB63</f>
        <v>0</v>
      </c>
      <c r="AC63" s="526">
        <f>'2012'!AC63</f>
        <v>0</v>
      </c>
      <c r="AD63" s="524">
        <f>'2012'!AD63</f>
        <v>0</v>
      </c>
      <c r="AE63" s="463">
        <f>'2012'!AE63</f>
        <v>0</v>
      </c>
      <c r="AF63" s="146">
        <f>'2012'!AF63</f>
        <v>0</v>
      </c>
      <c r="AG63" s="463">
        <f>'2012'!AG63</f>
        <v>0</v>
      </c>
      <c r="AH63" s="146">
        <f>'2012'!AH63</f>
        <v>0</v>
      </c>
      <c r="AI63" s="463" t="str">
        <f>'2012'!AI63</f>
        <v>13</v>
      </c>
      <c r="AJ63" s="146">
        <f>'2012'!AJ63</f>
        <v>15</v>
      </c>
      <c r="AK63" s="273">
        <f>'2012'!AK63</f>
        <v>43</v>
      </c>
      <c r="AL63" s="348" t="str">
        <f>'2012'!AL63</f>
        <v>6</v>
      </c>
      <c r="AM63" s="273">
        <f>'2012'!AM63</f>
        <v>43</v>
      </c>
      <c r="AN63" s="348" t="str">
        <f>'2012'!AN63</f>
        <v>31</v>
      </c>
      <c r="AO63" s="390">
        <f>'2012'!AO63</f>
        <v>6</v>
      </c>
      <c r="AP63" s="366" t="str">
        <f>'2012'!AP63</f>
        <v>43</v>
      </c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</row>
    <row r="64" spans="1:75" ht="27.75">
      <c r="A64" s="103"/>
      <c r="B64" s="521" t="str">
        <f>'2012'!B64</f>
        <v>Комбинатоуправление</v>
      </c>
      <c r="C64" s="475">
        <f>'2012'!C64</f>
        <v>0</v>
      </c>
      <c r="D64" s="146">
        <f>'2012'!D64</f>
        <v>0</v>
      </c>
      <c r="E64" s="463">
        <f>'2012'!E64</f>
        <v>0</v>
      </c>
      <c r="F64" s="146">
        <f>'2012'!F64</f>
        <v>0</v>
      </c>
      <c r="G64" s="463">
        <f>'2012'!G64</f>
        <v>0</v>
      </c>
      <c r="H64" s="146">
        <f>'2012'!H64</f>
        <v>0</v>
      </c>
      <c r="I64" s="463" t="str">
        <f>'2012'!I64</f>
        <v>9</v>
      </c>
      <c r="J64" s="146">
        <f>'2012'!J64</f>
        <v>19</v>
      </c>
      <c r="K64" s="463">
        <f>'2012'!K64</f>
        <v>0</v>
      </c>
      <c r="L64" s="146">
        <f>'2012'!L64</f>
        <v>0</v>
      </c>
      <c r="M64" s="463">
        <f>'2012'!M64</f>
        <v>0</v>
      </c>
      <c r="N64" s="146">
        <f>'2012'!N64</f>
        <v>0</v>
      </c>
      <c r="O64" s="463">
        <f>'2012'!O64</f>
        <v>0</v>
      </c>
      <c r="P64" s="146">
        <f>'2012'!P64</f>
        <v>0</v>
      </c>
      <c r="Q64" s="463">
        <f>'2012'!Q64</f>
        <v>0</v>
      </c>
      <c r="R64" s="146">
        <f>'2012'!R64</f>
        <v>0</v>
      </c>
      <c r="S64" s="526">
        <f>'2012'!S64</f>
        <v>0</v>
      </c>
      <c r="T64" s="524">
        <f>'2012'!T64</f>
        <v>0</v>
      </c>
      <c r="U64" s="526">
        <f>'2012'!U64</f>
        <v>0</v>
      </c>
      <c r="V64" s="524">
        <f>'2012'!V64</f>
        <v>0</v>
      </c>
      <c r="W64" s="463">
        <f>'2012'!W64</f>
        <v>0</v>
      </c>
      <c r="X64" s="146">
        <f>'2012'!X64</f>
        <v>0</v>
      </c>
      <c r="Y64" s="526">
        <f>'2012'!Y64</f>
        <v>0</v>
      </c>
      <c r="Z64" s="524">
        <f>'2012'!Z64</f>
        <v>0</v>
      </c>
      <c r="AA64" s="463">
        <f>'2012'!AA64</f>
        <v>0</v>
      </c>
      <c r="AB64" s="146">
        <f>'2012'!AB64</f>
        <v>0</v>
      </c>
      <c r="AC64" s="526">
        <f>'2012'!AC64</f>
        <v>0</v>
      </c>
      <c r="AD64" s="524">
        <f>'2012'!AD64</f>
        <v>0</v>
      </c>
      <c r="AE64" s="463">
        <f>'2012'!AE64</f>
        <v>0</v>
      </c>
      <c r="AF64" s="146">
        <f>'2012'!AF64</f>
        <v>0</v>
      </c>
      <c r="AG64" s="463">
        <f>'2012'!AG64</f>
        <v>0</v>
      </c>
      <c r="AH64" s="146">
        <f>'2012'!AH64</f>
        <v>0</v>
      </c>
      <c r="AI64" s="463">
        <f>'2012'!AI64</f>
        <v>0</v>
      </c>
      <c r="AJ64" s="146">
        <f>'2012'!AJ64</f>
        <v>0</v>
      </c>
      <c r="AK64" s="273">
        <f>'2012'!AK64</f>
        <v>19</v>
      </c>
      <c r="AL64" s="348" t="str">
        <f>'2012'!AL64</f>
        <v>7</v>
      </c>
      <c r="AM64" s="273">
        <f>'2012'!AM64</f>
        <v>19</v>
      </c>
      <c r="AN64" s="348" t="str">
        <f>'2012'!AN64</f>
        <v>38</v>
      </c>
      <c r="AO64" s="390">
        <f>'2012'!AO64</f>
        <v>7</v>
      </c>
      <c r="AP64" s="366" t="str">
        <f>'2012'!AP64</f>
        <v>44</v>
      </c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</row>
    <row r="65" spans="1:75" ht="27.75">
      <c r="A65" s="565"/>
      <c r="B65" s="396" t="str">
        <f>'2012'!B65</f>
        <v>ЦТОиР (управление)</v>
      </c>
      <c r="C65" s="522">
        <f>'2012'!C65</f>
        <v>0</v>
      </c>
      <c r="D65" s="524">
        <f>'2012'!D65</f>
        <v>0</v>
      </c>
      <c r="E65" s="463" t="str">
        <f>'2012'!E65</f>
        <v>24</v>
      </c>
      <c r="F65" s="146">
        <f>'2012'!F65</f>
        <v>4</v>
      </c>
      <c r="G65" s="463">
        <f>'2012'!G65</f>
        <v>0</v>
      </c>
      <c r="H65" s="146">
        <f>'2012'!H65</f>
        <v>0</v>
      </c>
      <c r="I65" s="463">
        <f>'2012'!I65</f>
        <v>0</v>
      </c>
      <c r="J65" s="146">
        <f>'2012'!J65</f>
        <v>0</v>
      </c>
      <c r="K65" s="463">
        <f>'2012'!K65</f>
        <v>0</v>
      </c>
      <c r="L65" s="146">
        <f>'2012'!L65</f>
        <v>0</v>
      </c>
      <c r="M65" s="463">
        <f>'2012'!M65</f>
        <v>0</v>
      </c>
      <c r="N65" s="146">
        <f>'2012'!N65</f>
        <v>0</v>
      </c>
      <c r="O65" s="463">
        <f>'2012'!O65</f>
        <v>0</v>
      </c>
      <c r="P65" s="146">
        <f>'2012'!P65</f>
        <v>0</v>
      </c>
      <c r="Q65" s="463">
        <f>'2012'!Q65</f>
        <v>0</v>
      </c>
      <c r="R65" s="146">
        <f>'2012'!R65</f>
        <v>0</v>
      </c>
      <c r="S65" s="526">
        <f>'2012'!S65</f>
        <v>0</v>
      </c>
      <c r="T65" s="524">
        <f>'2012'!T65</f>
        <v>0</v>
      </c>
      <c r="U65" s="526">
        <f>'2012'!U65</f>
        <v>0</v>
      </c>
      <c r="V65" s="524">
        <f>'2012'!V65</f>
        <v>0</v>
      </c>
      <c r="W65" s="463">
        <f>'2012'!W65</f>
        <v>0</v>
      </c>
      <c r="X65" s="146">
        <f>'2012'!X65</f>
        <v>0</v>
      </c>
      <c r="Y65" s="526">
        <f>'2012'!Y65</f>
        <v>0</v>
      </c>
      <c r="Z65" s="524">
        <f>'2012'!Z65</f>
        <v>0</v>
      </c>
      <c r="AA65" s="463">
        <f>'2012'!AA65</f>
        <v>0</v>
      </c>
      <c r="AB65" s="146">
        <f>'2012'!AB65</f>
        <v>0</v>
      </c>
      <c r="AC65" s="526">
        <f>'2012'!AC65</f>
        <v>0</v>
      </c>
      <c r="AD65" s="524">
        <f>'2012'!AD65</f>
        <v>0</v>
      </c>
      <c r="AE65" s="463">
        <f>'2012'!AE65</f>
        <v>0</v>
      </c>
      <c r="AF65" s="146">
        <f>'2012'!AF65</f>
        <v>0</v>
      </c>
      <c r="AG65" s="463">
        <f>'2012'!AG65</f>
        <v>0</v>
      </c>
      <c r="AH65" s="146">
        <f>'2012'!AH65</f>
        <v>0</v>
      </c>
      <c r="AI65" s="463">
        <f>'2012'!AI65</f>
        <v>0</v>
      </c>
      <c r="AJ65" s="146">
        <f>'2012'!AJ65</f>
        <v>0</v>
      </c>
      <c r="AK65" s="273">
        <f>'2012'!AK65</f>
        <v>4</v>
      </c>
      <c r="AL65" s="348" t="str">
        <f>'2012'!AL65</f>
        <v>8</v>
      </c>
      <c r="AM65" s="273">
        <f>'2012'!AM65</f>
        <v>4</v>
      </c>
      <c r="AN65" s="348" t="str">
        <f>'2012'!AN65</f>
        <v>45</v>
      </c>
      <c r="AO65" s="390">
        <f>'2012'!AO65</f>
        <v>8</v>
      </c>
      <c r="AP65" s="366" t="str">
        <f>'2012'!AP65</f>
        <v>45</v>
      </c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</row>
    <row r="66" spans="1:75" ht="27.75">
      <c r="A66" s="103"/>
      <c r="B66" s="521" t="str">
        <f>'2012'!B66</f>
        <v>ЦАТП</v>
      </c>
      <c r="C66" s="475">
        <f>'2012'!C66</f>
        <v>0</v>
      </c>
      <c r="D66" s="146">
        <f>'2012'!D66</f>
        <v>0</v>
      </c>
      <c r="E66" s="463">
        <f>'2012'!E66</f>
        <v>0</v>
      </c>
      <c r="F66" s="146">
        <f>'2012'!F66</f>
        <v>0</v>
      </c>
      <c r="G66" s="463">
        <f>'2012'!G66</f>
        <v>0</v>
      </c>
      <c r="H66" s="146">
        <f>'2012'!H66</f>
        <v>0</v>
      </c>
      <c r="I66" s="463">
        <f>'2012'!I66</f>
        <v>0</v>
      </c>
      <c r="J66" s="146">
        <f>'2012'!J66</f>
        <v>0</v>
      </c>
      <c r="K66" s="463" t="str">
        <f>'2012'!K66</f>
        <v>19-33</v>
      </c>
      <c r="L66" s="146">
        <f>'2012'!L66</f>
        <v>3.5</v>
      </c>
      <c r="M66" s="463">
        <f>'2012'!M66</f>
        <v>0</v>
      </c>
      <c r="N66" s="146">
        <f>'2012'!N66</f>
        <v>0</v>
      </c>
      <c r="O66" s="463">
        <f>'2012'!O66</f>
        <v>0</v>
      </c>
      <c r="P66" s="146">
        <f>'2012'!P66</f>
        <v>0</v>
      </c>
      <c r="Q66" s="463">
        <f>'2012'!Q66</f>
        <v>0</v>
      </c>
      <c r="R66" s="146">
        <f>'2012'!R66</f>
        <v>0</v>
      </c>
      <c r="S66" s="529">
        <f>'2012'!S66</f>
        <v>0</v>
      </c>
      <c r="T66" s="525">
        <f>'2012'!T66</f>
        <v>0</v>
      </c>
      <c r="U66" s="529">
        <f>'2012'!U66</f>
        <v>0</v>
      </c>
      <c r="V66" s="525">
        <f>'2012'!V66</f>
        <v>0</v>
      </c>
      <c r="W66" s="463">
        <f>'2012'!W66</f>
        <v>0</v>
      </c>
      <c r="X66" s="146">
        <f>'2012'!X66</f>
        <v>0</v>
      </c>
      <c r="Y66" s="529">
        <f>'2012'!Y66</f>
        <v>0</v>
      </c>
      <c r="Z66" s="525">
        <f>'2012'!Z66</f>
        <v>0</v>
      </c>
      <c r="AA66" s="463">
        <f>'2012'!AA66</f>
        <v>0</v>
      </c>
      <c r="AB66" s="146">
        <f>'2012'!AB66</f>
        <v>0</v>
      </c>
      <c r="AC66" s="529">
        <f>'2012'!AC66</f>
        <v>0</v>
      </c>
      <c r="AD66" s="525">
        <f>'2012'!AD66</f>
        <v>0</v>
      </c>
      <c r="AE66" s="463">
        <f>'2012'!AE66</f>
        <v>0</v>
      </c>
      <c r="AF66" s="146">
        <f>'2012'!AF66</f>
        <v>0</v>
      </c>
      <c r="AG66" s="463">
        <f>'2012'!AG66</f>
        <v>0</v>
      </c>
      <c r="AH66" s="146">
        <f>'2012'!AH66</f>
        <v>0</v>
      </c>
      <c r="AI66" s="463">
        <f>'2012'!AI66</f>
        <v>0</v>
      </c>
      <c r="AJ66" s="146">
        <f>'2012'!AJ66</f>
        <v>0</v>
      </c>
      <c r="AK66" s="273">
        <f>'2012'!AK66</f>
        <v>3.5</v>
      </c>
      <c r="AL66" s="348" t="str">
        <f>'2012'!AL66</f>
        <v>9</v>
      </c>
      <c r="AM66" s="273">
        <f>'2012'!AM66</f>
        <v>3.5</v>
      </c>
      <c r="AN66" s="348">
        <f>'2012'!AN66</f>
        <v>46</v>
      </c>
      <c r="AO66" s="390">
        <f>'2012'!AO66</f>
        <v>9</v>
      </c>
      <c r="AP66" s="366" t="str">
        <f>'2012'!AP66</f>
        <v>46</v>
      </c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</row>
    <row r="67" spans="1:75" ht="50.25">
      <c r="A67" s="103"/>
      <c r="B67" s="558" t="str">
        <f>'2012'!B67</f>
        <v>Центр технического переворужения</v>
      </c>
      <c r="C67" s="522">
        <f>'2012'!C67</f>
        <v>0</v>
      </c>
      <c r="D67" s="524">
        <f>'2012'!D67</f>
        <v>0</v>
      </c>
      <c r="E67" s="463" t="str">
        <f>'2012'!E67</f>
        <v>36</v>
      </c>
      <c r="F67" s="146">
        <f>'2012'!F67</f>
        <v>1</v>
      </c>
      <c r="G67" s="463">
        <f>'2012'!G67</f>
        <v>0</v>
      </c>
      <c r="H67" s="146">
        <f>'2012'!H67</f>
        <v>0</v>
      </c>
      <c r="I67" s="463">
        <f>'2012'!I67</f>
        <v>0</v>
      </c>
      <c r="J67" s="146">
        <f>'2012'!J67</f>
        <v>0</v>
      </c>
      <c r="K67" s="463">
        <f>'2012'!K67</f>
        <v>0</v>
      </c>
      <c r="L67" s="146">
        <f>'2012'!L67</f>
        <v>0</v>
      </c>
      <c r="M67" s="463">
        <f>'2012'!M67</f>
        <v>0</v>
      </c>
      <c r="N67" s="146">
        <f>'2012'!N67</f>
        <v>0</v>
      </c>
      <c r="O67" s="463">
        <f>'2012'!O67</f>
        <v>0</v>
      </c>
      <c r="P67" s="146">
        <f>'2012'!P67</f>
        <v>0</v>
      </c>
      <c r="Q67" s="463">
        <f>'2012'!Q67</f>
        <v>0</v>
      </c>
      <c r="R67" s="146">
        <f>'2012'!R67</f>
        <v>0</v>
      </c>
      <c r="S67" s="526">
        <f>'2012'!S67</f>
        <v>0</v>
      </c>
      <c r="T67" s="524">
        <f>'2012'!T67</f>
        <v>0</v>
      </c>
      <c r="U67" s="529">
        <f>'2012'!U67</f>
        <v>0</v>
      </c>
      <c r="V67" s="525">
        <f>'2012'!V67</f>
        <v>0</v>
      </c>
      <c r="W67" s="527">
        <f>'2012'!W67</f>
        <v>0</v>
      </c>
      <c r="X67" s="525">
        <f>'2012'!X67</f>
        <v>0</v>
      </c>
      <c r="Y67" s="529">
        <f>'2012'!Y67</f>
        <v>0</v>
      </c>
      <c r="Z67" s="524">
        <f>'2012'!Z67</f>
        <v>0</v>
      </c>
      <c r="AA67" s="463">
        <f>'2012'!AA67</f>
        <v>0</v>
      </c>
      <c r="AB67" s="146">
        <f>'2012'!AB67</f>
        <v>0</v>
      </c>
      <c r="AC67" s="526">
        <f>'2012'!AC67</f>
        <v>0</v>
      </c>
      <c r="AD67" s="524">
        <f>'2012'!AD67</f>
        <v>0</v>
      </c>
      <c r="AE67" s="463">
        <f>'2012'!AE67</f>
        <v>0</v>
      </c>
      <c r="AF67" s="146">
        <f>'2012'!AF67</f>
        <v>0</v>
      </c>
      <c r="AG67" s="463">
        <f>'2012'!AG67</f>
        <v>0</v>
      </c>
      <c r="AH67" s="146">
        <f>'2012'!AH67</f>
        <v>0</v>
      </c>
      <c r="AI67" s="463">
        <f>'2012'!AI67</f>
        <v>0</v>
      </c>
      <c r="AJ67" s="146">
        <f>'2012'!AJ67</f>
        <v>0</v>
      </c>
      <c r="AK67" s="273">
        <f>'2012'!AK67</f>
        <v>1</v>
      </c>
      <c r="AL67" s="348" t="str">
        <f>'2012'!AL67</f>
        <v>10-13</v>
      </c>
      <c r="AM67" s="273">
        <f>'2012'!AM67</f>
        <v>1</v>
      </c>
      <c r="AN67" s="348" t="str">
        <f>'2012'!AN67</f>
        <v>47-50</v>
      </c>
      <c r="AO67" s="390">
        <f>'2012'!AO67</f>
        <v>10</v>
      </c>
      <c r="AP67" s="366" t="str">
        <f>'2012'!AP67</f>
        <v>47</v>
      </c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</row>
    <row r="68" spans="1:75" ht="42.75" customHeight="1" thickBot="1">
      <c r="A68" s="274"/>
      <c r="B68" s="396" t="str">
        <f>'2012'!B68</f>
        <v>Управление по закупке и реализации энергоресурсов</v>
      </c>
      <c r="C68" s="522">
        <f>'2012'!C68</f>
        <v>0</v>
      </c>
      <c r="D68" s="524">
        <f>'2012'!D68</f>
        <v>0</v>
      </c>
      <c r="E68" s="463" t="str">
        <f>'2012'!E68</f>
        <v>28</v>
      </c>
      <c r="F68" s="146">
        <f>'2012'!F68</f>
        <v>1</v>
      </c>
      <c r="G68" s="463">
        <f>'2012'!G68</f>
        <v>0</v>
      </c>
      <c r="H68" s="146">
        <f>'2012'!H68</f>
        <v>0</v>
      </c>
      <c r="I68" s="463">
        <f>'2012'!I68</f>
        <v>0</v>
      </c>
      <c r="J68" s="146">
        <f>'2012'!J68</f>
        <v>0</v>
      </c>
      <c r="K68" s="463">
        <f>'2012'!K68</f>
        <v>0</v>
      </c>
      <c r="L68" s="146">
        <f>'2012'!L68</f>
        <v>0</v>
      </c>
      <c r="M68" s="463">
        <f>'2012'!M68</f>
        <v>0</v>
      </c>
      <c r="N68" s="146">
        <f>'2012'!N68</f>
        <v>0</v>
      </c>
      <c r="O68" s="463">
        <f>'2012'!O68</f>
        <v>0</v>
      </c>
      <c r="P68" s="146">
        <f>'2012'!P68</f>
        <v>0</v>
      </c>
      <c r="Q68" s="463">
        <f>'2012'!Q68</f>
        <v>0</v>
      </c>
      <c r="R68" s="146">
        <f>'2012'!R68</f>
        <v>0</v>
      </c>
      <c r="S68" s="526">
        <f>'2012'!S68</f>
        <v>0</v>
      </c>
      <c r="T68" s="524">
        <f>'2012'!T68</f>
        <v>0</v>
      </c>
      <c r="U68" s="526">
        <f>'2012'!U68</f>
        <v>0</v>
      </c>
      <c r="V68" s="524">
        <f>'2012'!V68</f>
        <v>0</v>
      </c>
      <c r="W68" s="528">
        <f>'2012'!W68</f>
        <v>0</v>
      </c>
      <c r="X68" s="524">
        <f>'2012'!X68</f>
        <v>0</v>
      </c>
      <c r="Y68" s="526">
        <f>'2012'!Y68</f>
        <v>0</v>
      </c>
      <c r="Z68" s="524">
        <f>'2012'!Z68</f>
        <v>0</v>
      </c>
      <c r="AA68" s="463">
        <f>'2012'!AA68</f>
        <v>0</v>
      </c>
      <c r="AB68" s="146">
        <f>'2012'!AB68</f>
        <v>0</v>
      </c>
      <c r="AC68" s="526">
        <f>'2012'!AC68</f>
        <v>0</v>
      </c>
      <c r="AD68" s="524">
        <f>'2012'!AD68</f>
        <v>0</v>
      </c>
      <c r="AE68" s="463">
        <f>'2012'!AE68</f>
        <v>0</v>
      </c>
      <c r="AF68" s="146">
        <f>'2012'!AF68</f>
        <v>0</v>
      </c>
      <c r="AG68" s="463">
        <f>'2012'!AG68</f>
        <v>0</v>
      </c>
      <c r="AH68" s="146">
        <f>'2012'!AH68</f>
        <v>0</v>
      </c>
      <c r="AI68" s="463">
        <f>'2012'!AI68</f>
        <v>0</v>
      </c>
      <c r="AJ68" s="146">
        <f>'2012'!AJ68</f>
        <v>0</v>
      </c>
      <c r="AK68" s="273">
        <f>'2012'!AK68</f>
        <v>1</v>
      </c>
      <c r="AL68" s="348" t="str">
        <f>'2012'!AL68</f>
        <v>10-13</v>
      </c>
      <c r="AM68" s="273">
        <f>'2012'!AM68</f>
        <v>1</v>
      </c>
      <c r="AN68" s="348" t="str">
        <f>'2012'!AN68</f>
        <v>47-50</v>
      </c>
      <c r="AO68" s="390">
        <f>'2012'!AO68</f>
        <v>11</v>
      </c>
      <c r="AP68" s="366" t="str">
        <f>'2012'!AP68</f>
        <v>48</v>
      </c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</row>
    <row r="69" spans="1:75" ht="27.75">
      <c r="A69" s="379"/>
      <c r="B69" s="521" t="str">
        <f>'2012'!B69</f>
        <v>УОТиТБ</v>
      </c>
      <c r="C69" s="475">
        <f>'2012'!C69</f>
        <v>0</v>
      </c>
      <c r="D69" s="146">
        <f>'2012'!D69</f>
        <v>0</v>
      </c>
      <c r="E69" s="463" t="str">
        <f>'2012'!E69</f>
        <v>29</v>
      </c>
      <c r="F69" s="146">
        <f>'2012'!F69</f>
        <v>1</v>
      </c>
      <c r="G69" s="463">
        <f>'2012'!G69</f>
        <v>0</v>
      </c>
      <c r="H69" s="146">
        <f>'2012'!H69</f>
        <v>0</v>
      </c>
      <c r="I69" s="463">
        <f>'2012'!I69</f>
        <v>0</v>
      </c>
      <c r="J69" s="146">
        <f>'2012'!J69</f>
        <v>0</v>
      </c>
      <c r="K69" s="463">
        <f>'2012'!K69</f>
        <v>0</v>
      </c>
      <c r="L69" s="146">
        <f>'2012'!L69</f>
        <v>0</v>
      </c>
      <c r="M69" s="463">
        <f>'2012'!M69</f>
        <v>0</v>
      </c>
      <c r="N69" s="146">
        <f>'2012'!N69</f>
        <v>0</v>
      </c>
      <c r="O69" s="463">
        <f>'2012'!O69</f>
        <v>0</v>
      </c>
      <c r="P69" s="146">
        <f>'2012'!P69</f>
        <v>0</v>
      </c>
      <c r="Q69" s="463">
        <f>'2012'!Q69</f>
        <v>0</v>
      </c>
      <c r="R69" s="146">
        <f>'2012'!R69</f>
        <v>0</v>
      </c>
      <c r="S69" s="528">
        <f>'2012'!S69</f>
        <v>0</v>
      </c>
      <c r="T69" s="524">
        <f>'2012'!T69</f>
        <v>0</v>
      </c>
      <c r="U69" s="463">
        <f>'2012'!U69</f>
        <v>0</v>
      </c>
      <c r="V69" s="146">
        <f>'2012'!V69</f>
        <v>0</v>
      </c>
      <c r="W69" s="528">
        <f>'2012'!W69</f>
        <v>0</v>
      </c>
      <c r="X69" s="525">
        <f>'2012'!X69</f>
        <v>0</v>
      </c>
      <c r="Y69" s="529">
        <f>'2012'!Y69</f>
        <v>0</v>
      </c>
      <c r="Z69" s="525">
        <f>'2012'!Z69</f>
        <v>0</v>
      </c>
      <c r="AA69" s="529">
        <f>'2012'!AA69</f>
        <v>0</v>
      </c>
      <c r="AB69" s="525">
        <f>'2012'!AB69</f>
        <v>0</v>
      </c>
      <c r="AC69" s="529">
        <f>'2012'!AC69</f>
        <v>0</v>
      </c>
      <c r="AD69" s="525">
        <f>'2012'!AD69</f>
        <v>0</v>
      </c>
      <c r="AE69" s="529">
        <f>'2012'!AE69</f>
        <v>0</v>
      </c>
      <c r="AF69" s="525">
        <f>'2012'!AF69</f>
        <v>0</v>
      </c>
      <c r="AG69" s="529">
        <f>'2012'!AG69</f>
        <v>0</v>
      </c>
      <c r="AH69" s="525">
        <f>'2012'!AH69</f>
        <v>0</v>
      </c>
      <c r="AI69" s="463">
        <f>'2012'!AI69</f>
        <v>0</v>
      </c>
      <c r="AJ69" s="146">
        <f>'2012'!AJ69</f>
        <v>0</v>
      </c>
      <c r="AK69" s="273">
        <f>'2012'!AK69</f>
        <v>1</v>
      </c>
      <c r="AL69" s="348" t="str">
        <f>'2012'!AL69</f>
        <v>10-13</v>
      </c>
      <c r="AM69" s="273">
        <f>'2012'!AM69</f>
        <v>1</v>
      </c>
      <c r="AN69" s="348" t="str">
        <f>'2012'!AN69</f>
        <v>47-50</v>
      </c>
      <c r="AO69" s="390">
        <f>'2012'!AO69</f>
        <v>12</v>
      </c>
      <c r="AP69" s="366" t="str">
        <f>'2012'!AP69</f>
        <v>49</v>
      </c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</row>
    <row r="70" spans="1:75" ht="28.5" thickBot="1">
      <c r="A70" s="457"/>
      <c r="B70" s="588" t="str">
        <f>'2012'!B70</f>
        <v>Профком</v>
      </c>
      <c r="C70" s="482">
        <f>'2012'!C70</f>
        <v>0</v>
      </c>
      <c r="D70" s="129">
        <f>'2012'!D70</f>
        <v>0</v>
      </c>
      <c r="E70" s="128" t="str">
        <f>'2012'!E70</f>
        <v>38</v>
      </c>
      <c r="F70" s="129">
        <f>'2012'!F70</f>
        <v>1</v>
      </c>
      <c r="G70" s="128">
        <f>'2012'!G70</f>
        <v>0</v>
      </c>
      <c r="H70" s="129">
        <f>'2012'!H70</f>
        <v>0</v>
      </c>
      <c r="I70" s="128">
        <f>'2012'!I70</f>
        <v>0</v>
      </c>
      <c r="J70" s="129">
        <f>'2012'!J70</f>
        <v>0</v>
      </c>
      <c r="K70" s="128">
        <f>'2012'!K70</f>
        <v>0</v>
      </c>
      <c r="L70" s="129">
        <f>'2012'!L70</f>
        <v>0</v>
      </c>
      <c r="M70" s="128">
        <f>'2012'!M70</f>
        <v>0</v>
      </c>
      <c r="N70" s="129">
        <f>'2012'!N70</f>
        <v>0</v>
      </c>
      <c r="O70" s="128">
        <f>'2012'!O70</f>
        <v>0</v>
      </c>
      <c r="P70" s="129">
        <f>'2012'!P70</f>
        <v>0</v>
      </c>
      <c r="Q70" s="128">
        <f>'2012'!Q70</f>
        <v>0</v>
      </c>
      <c r="R70" s="129">
        <f>'2012'!R70</f>
        <v>0</v>
      </c>
      <c r="S70" s="537">
        <f>'2012'!S70</f>
        <v>0</v>
      </c>
      <c r="T70" s="535">
        <f>'2012'!T70</f>
        <v>0</v>
      </c>
      <c r="U70" s="128">
        <f>'2012'!U70</f>
        <v>0</v>
      </c>
      <c r="V70" s="129">
        <f>'2012'!V70</f>
        <v>0</v>
      </c>
      <c r="W70" s="537">
        <f>'2012'!W70</f>
        <v>0</v>
      </c>
      <c r="X70" s="593">
        <f>'2012'!X70</f>
        <v>0</v>
      </c>
      <c r="Y70" s="594">
        <f>'2012'!Y70</f>
        <v>0</v>
      </c>
      <c r="Z70" s="593">
        <f>'2012'!Z70</f>
        <v>0</v>
      </c>
      <c r="AA70" s="594">
        <f>'2012'!AA70</f>
        <v>0</v>
      </c>
      <c r="AB70" s="593">
        <f>'2012'!AB70</f>
        <v>0</v>
      </c>
      <c r="AC70" s="594">
        <f>'2012'!AC70</f>
        <v>0</v>
      </c>
      <c r="AD70" s="593">
        <f>'2012'!AD70</f>
        <v>0</v>
      </c>
      <c r="AE70" s="594">
        <f>'2012'!AE70</f>
        <v>0</v>
      </c>
      <c r="AF70" s="593">
        <f>'2012'!AF70</f>
        <v>0</v>
      </c>
      <c r="AG70" s="594">
        <f>'2012'!AG70</f>
        <v>0</v>
      </c>
      <c r="AH70" s="593">
        <f>'2012'!AH70</f>
        <v>0</v>
      </c>
      <c r="AI70" s="128">
        <f>'2012'!AI70</f>
        <v>0</v>
      </c>
      <c r="AJ70" s="129">
        <f>'2012'!AJ70</f>
        <v>0</v>
      </c>
      <c r="AK70" s="304">
        <f>'2012'!AK70</f>
        <v>1</v>
      </c>
      <c r="AL70" s="533" t="str">
        <f>'2012'!AL70</f>
        <v>10-13</v>
      </c>
      <c r="AM70" s="304">
        <f>'2012'!AM70</f>
        <v>1</v>
      </c>
      <c r="AN70" s="533" t="str">
        <f>'2012'!AN70</f>
        <v>47-50</v>
      </c>
      <c r="AO70" s="503">
        <f>'2012'!AO70</f>
        <v>13</v>
      </c>
      <c r="AP70" s="539" t="str">
        <f>'2012'!AP70</f>
        <v>50</v>
      </c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</row>
    <row r="71" spans="1:75" ht="27.75" hidden="1">
      <c r="A71" s="306"/>
      <c r="B71" s="507" t="str">
        <f>'2012'!B71</f>
        <v>ЦТД</v>
      </c>
      <c r="C71" s="508">
        <f>'2012'!C71</f>
        <v>0</v>
      </c>
      <c r="D71" s="509">
        <f>'2012'!D71</f>
        <v>0</v>
      </c>
      <c r="E71" s="550">
        <f>'2012'!E71</f>
        <v>0</v>
      </c>
      <c r="F71" s="549">
        <f>'2012'!F71</f>
        <v>0</v>
      </c>
      <c r="G71" s="550">
        <f>'2012'!G71</f>
        <v>0</v>
      </c>
      <c r="H71" s="549">
        <f>'2012'!H71</f>
        <v>0</v>
      </c>
      <c r="I71" s="550">
        <f>'2012'!I71</f>
        <v>0</v>
      </c>
      <c r="J71" s="549">
        <f>'2012'!J71</f>
        <v>0</v>
      </c>
      <c r="K71" s="550">
        <f>'2012'!K71</f>
        <v>0</v>
      </c>
      <c r="L71" s="549">
        <f>'2012'!L71</f>
        <v>0</v>
      </c>
      <c r="M71" s="550">
        <f>'2012'!M71</f>
        <v>0</v>
      </c>
      <c r="N71" s="549">
        <f>'2012'!N71</f>
        <v>0</v>
      </c>
      <c r="O71" s="550">
        <f>'2012'!O71</f>
        <v>0</v>
      </c>
      <c r="P71" s="549">
        <f>'2012'!P71</f>
        <v>0</v>
      </c>
      <c r="Q71" s="550">
        <f>'2012'!Q71</f>
        <v>0</v>
      </c>
      <c r="R71" s="549">
        <f>'2012'!R71</f>
        <v>0</v>
      </c>
      <c r="S71" s="582">
        <f>'2012'!S71</f>
        <v>0</v>
      </c>
      <c r="T71" s="549">
        <f>'2012'!T71</f>
        <v>0</v>
      </c>
      <c r="U71" s="550">
        <f>'2012'!U71</f>
        <v>0</v>
      </c>
      <c r="V71" s="549">
        <f>'2012'!V71</f>
        <v>0</v>
      </c>
      <c r="W71" s="582">
        <f>'2012'!W71</f>
        <v>0</v>
      </c>
      <c r="X71" s="509">
        <f>'2012'!X71</f>
        <v>0</v>
      </c>
      <c r="Y71" s="511">
        <f>'2012'!Y71</f>
        <v>0</v>
      </c>
      <c r="Z71" s="509">
        <f>'2012'!Z71</f>
        <v>0</v>
      </c>
      <c r="AA71" s="511">
        <f>'2012'!AA71</f>
        <v>0</v>
      </c>
      <c r="AB71" s="509">
        <f>'2012'!AB71</f>
        <v>0</v>
      </c>
      <c r="AC71" s="511">
        <f>'2012'!AC71</f>
        <v>0</v>
      </c>
      <c r="AD71" s="509">
        <f>'2012'!AD71</f>
        <v>0</v>
      </c>
      <c r="AE71" s="510">
        <f>'2012'!AE71</f>
        <v>0</v>
      </c>
      <c r="AF71" s="509">
        <f>'2012'!AF71</f>
        <v>0</v>
      </c>
      <c r="AG71" s="511">
        <f>'2012'!AG71</f>
        <v>0</v>
      </c>
      <c r="AH71" s="509">
        <f>'2012'!AH71</f>
        <v>0</v>
      </c>
      <c r="AI71" s="550">
        <f>'2012'!AI71</f>
        <v>0</v>
      </c>
      <c r="AJ71" s="549">
        <f>'2012'!AJ71</f>
        <v>0</v>
      </c>
      <c r="AK71" s="371">
        <f>'2012'!AK71</f>
        <v>0</v>
      </c>
      <c r="AL71" s="552">
        <f>'2012'!AL71</f>
        <v>0</v>
      </c>
      <c r="AM71" s="371">
        <f>'2012'!AM71</f>
        <v>0</v>
      </c>
      <c r="AN71" s="552">
        <f>'2012'!AN71</f>
        <v>0</v>
      </c>
      <c r="AO71" s="553">
        <f>'2012'!AO71</f>
        <v>0</v>
      </c>
      <c r="AP71" s="432">
        <f>'2012'!AP71</f>
        <v>0</v>
      </c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</row>
    <row r="72" spans="1:42" ht="27.75" hidden="1">
      <c r="A72" s="584"/>
      <c r="B72" s="546" t="str">
        <f>'2012'!B72</f>
        <v>Управление строительства</v>
      </c>
      <c r="C72" s="475">
        <f>'2012'!C72</f>
        <v>0</v>
      </c>
      <c r="D72" s="146">
        <f>'2012'!D72</f>
        <v>0</v>
      </c>
      <c r="E72" s="463">
        <f>'2012'!E72</f>
        <v>0</v>
      </c>
      <c r="F72" s="146">
        <f>'2012'!F72</f>
        <v>0</v>
      </c>
      <c r="G72" s="463">
        <f>'2012'!G72</f>
        <v>0</v>
      </c>
      <c r="H72" s="146">
        <f>'2012'!H72</f>
        <v>0</v>
      </c>
      <c r="I72" s="463">
        <f>'2012'!I72</f>
        <v>0</v>
      </c>
      <c r="J72" s="146">
        <f>'2012'!J72</f>
        <v>0</v>
      </c>
      <c r="K72" s="463">
        <f>'2012'!K72</f>
        <v>0</v>
      </c>
      <c r="L72" s="146">
        <f>'2012'!L72</f>
        <v>0</v>
      </c>
      <c r="M72" s="463">
        <f>'2012'!M72</f>
        <v>0</v>
      </c>
      <c r="N72" s="146">
        <f>'2012'!N72</f>
        <v>0</v>
      </c>
      <c r="O72" s="463">
        <f>'2012'!O72</f>
        <v>0</v>
      </c>
      <c r="P72" s="146">
        <f>'2012'!P72</f>
        <v>0</v>
      </c>
      <c r="Q72" s="463">
        <f>'2012'!Q72</f>
        <v>0</v>
      </c>
      <c r="R72" s="146">
        <f>'2012'!R72</f>
        <v>0</v>
      </c>
      <c r="S72" s="526">
        <f>'2012'!S72</f>
        <v>0</v>
      </c>
      <c r="T72" s="524">
        <f>'2012'!T72</f>
        <v>0</v>
      </c>
      <c r="U72" s="528">
        <f>'2012'!U72</f>
        <v>0</v>
      </c>
      <c r="V72" s="524">
        <f>'2012'!V72</f>
        <v>0</v>
      </c>
      <c r="W72" s="526">
        <f>'2012'!W72</f>
        <v>0</v>
      </c>
      <c r="X72" s="146">
        <f>'2012'!X72</f>
        <v>0</v>
      </c>
      <c r="Y72" s="145">
        <f>'2012'!Y72</f>
        <v>0</v>
      </c>
      <c r="Z72" s="146">
        <f>'2012'!Z72</f>
        <v>0</v>
      </c>
      <c r="AA72" s="145">
        <f>'2012'!AA72</f>
        <v>0</v>
      </c>
      <c r="AB72" s="146">
        <f>'2012'!AB72</f>
        <v>0</v>
      </c>
      <c r="AC72" s="145">
        <f>'2012'!AC72</f>
        <v>0</v>
      </c>
      <c r="AD72" s="146">
        <f>'2012'!AD72</f>
        <v>0</v>
      </c>
      <c r="AE72" s="145">
        <f>'2012'!AE72</f>
        <v>0</v>
      </c>
      <c r="AF72" s="146">
        <f>'2012'!AF72</f>
        <v>0</v>
      </c>
      <c r="AG72" s="145">
        <f>'2012'!AG72</f>
        <v>0</v>
      </c>
      <c r="AH72" s="146">
        <f>'2012'!AH72</f>
        <v>0</v>
      </c>
      <c r="AI72" s="463">
        <f>'2012'!AI72</f>
        <v>0</v>
      </c>
      <c r="AJ72" s="146">
        <f>'2012'!AJ72</f>
        <v>0</v>
      </c>
      <c r="AK72" s="273">
        <f>'2012'!AK72</f>
        <v>0</v>
      </c>
      <c r="AL72" s="348">
        <f>'2012'!AL72</f>
        <v>0</v>
      </c>
      <c r="AM72" s="273">
        <f>'2012'!AM72</f>
        <v>0</v>
      </c>
      <c r="AN72" s="348">
        <f>'2012'!AN72</f>
        <v>0</v>
      </c>
      <c r="AO72" s="390">
        <f>'2012'!AO72</f>
        <v>0</v>
      </c>
      <c r="AP72" s="366">
        <f>'2012'!AP72</f>
        <v>0</v>
      </c>
    </row>
    <row r="73" spans="1:42" ht="28.5" hidden="1" thickBot="1">
      <c r="A73" s="585"/>
      <c r="B73" s="588" t="str">
        <f>'2012'!B74</f>
        <v>РП (управление)</v>
      </c>
      <c r="C73" s="482">
        <f>'2012'!C74</f>
        <v>0</v>
      </c>
      <c r="D73" s="129">
        <f>'2012'!D74</f>
        <v>0</v>
      </c>
      <c r="E73" s="128">
        <f>'2012'!E74</f>
        <v>0</v>
      </c>
      <c r="F73" s="129">
        <f>'2012'!F74</f>
        <v>0</v>
      </c>
      <c r="G73" s="128">
        <f>'2012'!G74</f>
        <v>0</v>
      </c>
      <c r="H73" s="129">
        <f>'2012'!H74</f>
        <v>0</v>
      </c>
      <c r="I73" s="128">
        <f>'2012'!I74</f>
        <v>0</v>
      </c>
      <c r="J73" s="129">
        <f>'2012'!J74</f>
        <v>0</v>
      </c>
      <c r="K73" s="128">
        <f>'2012'!K74</f>
        <v>0</v>
      </c>
      <c r="L73" s="129">
        <f>'2012'!L74</f>
        <v>0</v>
      </c>
      <c r="M73" s="128">
        <f>'2012'!M74</f>
        <v>0</v>
      </c>
      <c r="N73" s="129">
        <f>'2012'!N74</f>
        <v>0</v>
      </c>
      <c r="O73" s="128">
        <f>'2012'!O74</f>
        <v>0</v>
      </c>
      <c r="P73" s="129">
        <f>'2012'!P74</f>
        <v>0</v>
      </c>
      <c r="Q73" s="128">
        <f>'2012'!Q74</f>
        <v>0</v>
      </c>
      <c r="R73" s="129">
        <f>'2012'!R74</f>
        <v>0</v>
      </c>
      <c r="S73" s="537">
        <f>'2012'!S74</f>
        <v>0</v>
      </c>
      <c r="T73" s="535">
        <f>'2012'!T74</f>
        <v>0</v>
      </c>
      <c r="U73" s="128">
        <f>'2012'!U74</f>
        <v>0</v>
      </c>
      <c r="V73" s="129">
        <f>'2012'!V74</f>
        <v>0</v>
      </c>
      <c r="W73" s="537">
        <f>'2012'!W74</f>
        <v>0</v>
      </c>
      <c r="X73" s="535">
        <f>'2012'!X74</f>
        <v>0</v>
      </c>
      <c r="Y73" s="536">
        <f>'2012'!Y74</f>
        <v>0</v>
      </c>
      <c r="Z73" s="535">
        <f>'2012'!Z74</f>
        <v>0</v>
      </c>
      <c r="AA73" s="536">
        <f>'2012'!AA74</f>
        <v>0</v>
      </c>
      <c r="AB73" s="535">
        <f>'2012'!AB74</f>
        <v>0</v>
      </c>
      <c r="AC73" s="536">
        <f>'2012'!AC74</f>
        <v>0</v>
      </c>
      <c r="AD73" s="535">
        <f>'2012'!AD74</f>
        <v>0</v>
      </c>
      <c r="AE73" s="536">
        <f>'2012'!AE74</f>
        <v>0</v>
      </c>
      <c r="AF73" s="535">
        <f>'2012'!AF74</f>
        <v>0</v>
      </c>
      <c r="AG73" s="536">
        <f>'2012'!AG74</f>
        <v>0</v>
      </c>
      <c r="AH73" s="535">
        <f>'2012'!AH74</f>
        <v>0</v>
      </c>
      <c r="AI73" s="128">
        <f>'2012'!AI74</f>
        <v>0</v>
      </c>
      <c r="AJ73" s="129">
        <f>'2012'!AJ74</f>
        <v>0</v>
      </c>
      <c r="AK73" s="304">
        <f>'2012'!AK74</f>
        <v>0</v>
      </c>
      <c r="AL73" s="533">
        <f>'2012'!AL74</f>
        <v>0</v>
      </c>
      <c r="AM73" s="304">
        <f>'2012'!AM74</f>
        <v>0</v>
      </c>
      <c r="AN73" s="533">
        <f>'2012'!AN74</f>
        <v>0</v>
      </c>
      <c r="AO73" s="503">
        <f>'2012'!AO74</f>
        <v>0</v>
      </c>
      <c r="AP73" s="539">
        <f>'2012'!AP74</f>
        <v>0</v>
      </c>
    </row>
    <row r="74" spans="1:42" ht="27.75" hidden="1">
      <c r="A74" s="356"/>
      <c r="B74" s="580" t="str">
        <f>'2012'!B75</f>
        <v>ЦТД</v>
      </c>
      <c r="C74" s="548">
        <f>'2012'!C75</f>
        <v>0</v>
      </c>
      <c r="D74" s="549">
        <f>'2012'!D75</f>
        <v>0</v>
      </c>
      <c r="E74" s="550">
        <f>'2012'!E75</f>
        <v>0</v>
      </c>
      <c r="F74" s="549">
        <f>'2012'!F75</f>
        <v>0</v>
      </c>
      <c r="G74" s="551">
        <f>'2012'!G75</f>
        <v>0</v>
      </c>
      <c r="H74" s="549">
        <f>'2012'!H75</f>
        <v>0</v>
      </c>
      <c r="I74" s="550">
        <f>'2012'!I75</f>
        <v>0</v>
      </c>
      <c r="J74" s="581">
        <f>'2012'!J75</f>
        <v>0</v>
      </c>
      <c r="K74" s="550">
        <f>'2012'!K75</f>
        <v>0</v>
      </c>
      <c r="L74" s="549">
        <f>'2012'!L75</f>
        <v>0</v>
      </c>
      <c r="M74" s="550">
        <f>'2012'!M75</f>
        <v>0</v>
      </c>
      <c r="N74" s="549">
        <f>'2012'!N75</f>
        <v>0</v>
      </c>
      <c r="O74" s="582">
        <f>'2012'!O75</f>
        <v>0</v>
      </c>
      <c r="P74" s="549">
        <f>'2012'!P75</f>
        <v>0</v>
      </c>
      <c r="Q74" s="550">
        <f>'2012'!Q75</f>
        <v>0</v>
      </c>
      <c r="R74" s="549">
        <f>'2012'!R75</f>
        <v>0</v>
      </c>
      <c r="S74" s="583">
        <f>'2012'!S75</f>
        <v>0</v>
      </c>
      <c r="T74" s="579">
        <f>'2012'!T75</f>
        <v>0</v>
      </c>
      <c r="U74" s="578">
        <f>'2012'!U75</f>
        <v>0</v>
      </c>
      <c r="V74" s="579">
        <f>'2012'!V75</f>
        <v>0</v>
      </c>
      <c r="W74" s="583">
        <f>'2012'!W75</f>
        <v>0</v>
      </c>
      <c r="X74" s="549">
        <f>'2012'!X75</f>
        <v>0</v>
      </c>
      <c r="Y74" s="551">
        <f>'2012'!Y75</f>
        <v>0</v>
      </c>
      <c r="Z74" s="549">
        <f>'2012'!Z75</f>
        <v>0</v>
      </c>
      <c r="AA74" s="551">
        <f>'2012'!AA75</f>
        <v>0</v>
      </c>
      <c r="AB74" s="549">
        <f>'2012'!AB75</f>
        <v>0</v>
      </c>
      <c r="AC74" s="551">
        <f>'2012'!AC75</f>
        <v>0</v>
      </c>
      <c r="AD74" s="549">
        <f>'2012'!AD75</f>
        <v>0</v>
      </c>
      <c r="AE74" s="551">
        <f>'2012'!AE75</f>
        <v>0</v>
      </c>
      <c r="AF74" s="549">
        <f>'2012'!AF75</f>
        <v>0</v>
      </c>
      <c r="AG74" s="551">
        <f>'2012'!AG75</f>
        <v>0</v>
      </c>
      <c r="AH74" s="549">
        <f>'2012'!AH75</f>
        <v>0</v>
      </c>
      <c r="AI74" s="550">
        <f>'2012'!AI75</f>
        <v>0</v>
      </c>
      <c r="AJ74" s="549">
        <f>'2012'!AJ75</f>
        <v>0</v>
      </c>
      <c r="AK74" s="371">
        <f>'2012'!AK75</f>
        <v>0</v>
      </c>
      <c r="AL74" s="552">
        <f>'2012'!AL75</f>
        <v>0</v>
      </c>
      <c r="AM74" s="371">
        <f>'2012'!AM75</f>
        <v>0</v>
      </c>
      <c r="AN74" s="552">
        <f>'2012'!AN75</f>
        <v>0</v>
      </c>
      <c r="AO74" s="553">
        <f>'2012'!AO75</f>
        <v>0</v>
      </c>
      <c r="AP74" s="432">
        <f>'2012'!AP75</f>
        <v>0</v>
      </c>
    </row>
    <row r="75" spans="1:42" ht="27.75" hidden="1">
      <c r="A75" s="356"/>
      <c r="B75" s="547" t="str">
        <f>'2012'!B76</f>
        <v>Газовый цех</v>
      </c>
      <c r="C75" s="475">
        <f>'2012'!C76</f>
        <v>0</v>
      </c>
      <c r="D75" s="146">
        <f>'2012'!D76</f>
        <v>0</v>
      </c>
      <c r="E75" s="463">
        <f>'2012'!E76</f>
        <v>0</v>
      </c>
      <c r="F75" s="146">
        <f>'2012'!F76</f>
        <v>0</v>
      </c>
      <c r="G75" s="145">
        <f>'2012'!G76</f>
        <v>0</v>
      </c>
      <c r="H75" s="146">
        <f>'2012'!H76</f>
        <v>0</v>
      </c>
      <c r="I75" s="463">
        <f>'2012'!I76</f>
        <v>0</v>
      </c>
      <c r="J75" s="566">
        <f>'2012'!J76</f>
        <v>0</v>
      </c>
      <c r="K75" s="463">
        <f>'2012'!K76</f>
        <v>0</v>
      </c>
      <c r="L75" s="146">
        <f>'2012'!L76</f>
        <v>0</v>
      </c>
      <c r="M75" s="463">
        <f>'2012'!M76</f>
        <v>0</v>
      </c>
      <c r="N75" s="146">
        <f>'2012'!N76</f>
        <v>0</v>
      </c>
      <c r="O75" s="528">
        <f>'2012'!O76</f>
        <v>0</v>
      </c>
      <c r="P75" s="524">
        <f>'2012'!P76</f>
        <v>0</v>
      </c>
      <c r="Q75" s="463">
        <f>'2012'!Q76</f>
        <v>0</v>
      </c>
      <c r="R75" s="146">
        <f>'2012'!R76</f>
        <v>0</v>
      </c>
      <c r="S75" s="463">
        <f>'2012'!S76</f>
        <v>0</v>
      </c>
      <c r="T75" s="146">
        <f>'2012'!T76</f>
        <v>0</v>
      </c>
      <c r="U75" s="463">
        <f>'2012'!U76</f>
        <v>0</v>
      </c>
      <c r="V75" s="146">
        <f>'2012'!V76</f>
        <v>0</v>
      </c>
      <c r="W75" s="463">
        <f>'2012'!W76</f>
        <v>0</v>
      </c>
      <c r="X75" s="146">
        <f>'2012'!X76</f>
        <v>0</v>
      </c>
      <c r="Y75" s="145">
        <f>'2012'!Y76</f>
        <v>0</v>
      </c>
      <c r="Z75" s="146">
        <f>'2012'!Z76</f>
        <v>0</v>
      </c>
      <c r="AA75" s="145">
        <f>'2012'!AA76</f>
        <v>0</v>
      </c>
      <c r="AB75" s="146">
        <f>'2012'!AB76</f>
        <v>0</v>
      </c>
      <c r="AC75" s="145">
        <f>'2012'!AC76</f>
        <v>0</v>
      </c>
      <c r="AD75" s="146">
        <f>'2012'!AD76</f>
        <v>0</v>
      </c>
      <c r="AE75" s="145">
        <f>'2012'!AE76</f>
        <v>0</v>
      </c>
      <c r="AF75" s="146">
        <f>'2012'!AF76</f>
        <v>0</v>
      </c>
      <c r="AG75" s="145">
        <f>'2012'!AG76</f>
        <v>0</v>
      </c>
      <c r="AH75" s="146">
        <f>'2012'!AH76</f>
        <v>0</v>
      </c>
      <c r="AI75" s="463">
        <f>'2012'!AI76</f>
        <v>0</v>
      </c>
      <c r="AJ75" s="146">
        <f>'2012'!AJ76</f>
        <v>0</v>
      </c>
      <c r="AK75" s="273">
        <f>'2012'!AK76</f>
        <v>0</v>
      </c>
      <c r="AL75" s="348">
        <f>'2012'!AL76</f>
        <v>0</v>
      </c>
      <c r="AM75" s="273">
        <f>'2012'!AM76</f>
        <v>0</v>
      </c>
      <c r="AN75" s="348">
        <f>'2012'!AN76</f>
        <v>0</v>
      </c>
      <c r="AO75" s="390">
        <f>'2012'!AO76</f>
        <v>0</v>
      </c>
      <c r="AP75" s="366">
        <f>'2012'!AP76</f>
        <v>0</v>
      </c>
    </row>
    <row r="76" spans="1:42" ht="42" hidden="1">
      <c r="A76" s="356"/>
      <c r="B76" s="396" t="str">
        <f>'2012'!B77</f>
        <v>Управление профессионального развития персонала</v>
      </c>
      <c r="C76" s="475">
        <f>'2012'!C77</f>
        <v>0</v>
      </c>
      <c r="D76" s="146">
        <f>'2012'!D77</f>
        <v>0</v>
      </c>
      <c r="E76" s="463">
        <f>'2012'!E77</f>
        <v>0</v>
      </c>
      <c r="F76" s="146">
        <f>'2012'!F77</f>
        <v>0</v>
      </c>
      <c r="G76" s="145">
        <f>'2012'!G77</f>
        <v>0</v>
      </c>
      <c r="H76" s="146">
        <f>'2012'!H77</f>
        <v>0</v>
      </c>
      <c r="I76" s="465">
        <f>'2012'!I77</f>
        <v>0</v>
      </c>
      <c r="J76" s="566">
        <f>'2012'!J77</f>
        <v>0</v>
      </c>
      <c r="K76" s="463">
        <f>'2012'!K77</f>
        <v>0</v>
      </c>
      <c r="L76" s="146">
        <f>'2012'!L77</f>
        <v>0</v>
      </c>
      <c r="M76" s="463">
        <f>'2012'!M77</f>
        <v>0</v>
      </c>
      <c r="N76" s="146">
        <f>'2012'!N77</f>
        <v>0</v>
      </c>
      <c r="O76" s="528">
        <f>'2012'!O77</f>
        <v>0</v>
      </c>
      <c r="P76" s="524">
        <f>'2012'!P77</f>
        <v>0</v>
      </c>
      <c r="Q76" s="463">
        <f>'2012'!Q77</f>
        <v>0</v>
      </c>
      <c r="R76" s="146">
        <f>'2012'!R77</f>
        <v>0</v>
      </c>
      <c r="S76" s="463">
        <f>'2012'!S77</f>
        <v>0</v>
      </c>
      <c r="T76" s="146">
        <f>'2012'!T77</f>
        <v>0</v>
      </c>
      <c r="U76" s="145">
        <f>'2012'!U77</f>
        <v>0</v>
      </c>
      <c r="V76" s="146">
        <f>'2012'!V77</f>
        <v>0</v>
      </c>
      <c r="W76" s="463">
        <f>'2012'!W77</f>
        <v>0</v>
      </c>
      <c r="X76" s="146">
        <f>'2012'!X77</f>
        <v>0</v>
      </c>
      <c r="Y76" s="145">
        <f>'2012'!Y77</f>
        <v>0</v>
      </c>
      <c r="Z76" s="146">
        <f>'2012'!Z77</f>
        <v>0</v>
      </c>
      <c r="AA76" s="145">
        <f>'2012'!AA77</f>
        <v>0</v>
      </c>
      <c r="AB76" s="146">
        <f>'2012'!AB77</f>
        <v>0</v>
      </c>
      <c r="AC76" s="145">
        <f>'2012'!AC77</f>
        <v>0</v>
      </c>
      <c r="AD76" s="146">
        <f>'2012'!AD77</f>
        <v>0</v>
      </c>
      <c r="AE76" s="463">
        <f>'2012'!AE77</f>
        <v>0</v>
      </c>
      <c r="AF76" s="146">
        <f>'2012'!AF77</f>
        <v>0</v>
      </c>
      <c r="AG76" s="145">
        <f>'2012'!AG77</f>
        <v>0</v>
      </c>
      <c r="AH76" s="146">
        <f>'2012'!AH77</f>
        <v>0</v>
      </c>
      <c r="AI76" s="463">
        <f>'2012'!AI77</f>
        <v>0</v>
      </c>
      <c r="AJ76" s="146">
        <f>'2012'!AJ77</f>
        <v>0</v>
      </c>
      <c r="AK76" s="273">
        <f>'2012'!AK77</f>
        <v>0</v>
      </c>
      <c r="AL76" s="348">
        <f>'2012'!AL77</f>
        <v>0</v>
      </c>
      <c r="AM76" s="273">
        <f>'2012'!AM77</f>
        <v>0</v>
      </c>
      <c r="AN76" s="348">
        <f>'2012'!AN77</f>
        <v>0</v>
      </c>
      <c r="AO76" s="390">
        <f>'2012'!AO77</f>
        <v>0</v>
      </c>
      <c r="AP76" s="366">
        <f>'2012'!AP77</f>
        <v>0</v>
      </c>
    </row>
    <row r="77" spans="2:42" ht="27.75" hidden="1">
      <c r="B77" s="546" t="str">
        <f>'2012'!B78</f>
        <v>ЭП</v>
      </c>
      <c r="C77" s="522">
        <f>'2012'!C78</f>
        <v>0</v>
      </c>
      <c r="D77" s="524">
        <f>'2012'!D78</f>
        <v>0</v>
      </c>
      <c r="E77" s="526">
        <f>'2012'!E78</f>
        <v>0</v>
      </c>
      <c r="F77" s="524">
        <f>'2012'!F78</f>
        <v>0</v>
      </c>
      <c r="G77" s="526">
        <f>'2012'!G78</f>
        <v>0</v>
      </c>
      <c r="H77" s="524">
        <f>'2012'!H78</f>
        <v>0</v>
      </c>
      <c r="I77" s="528">
        <f>'2012'!I78</f>
        <v>0</v>
      </c>
      <c r="J77" s="567">
        <f>'2012'!J78</f>
        <v>0</v>
      </c>
      <c r="K77" s="528">
        <f>'2012'!K78</f>
        <v>0</v>
      </c>
      <c r="L77" s="524">
        <f>'2012'!L78</f>
        <v>0</v>
      </c>
      <c r="M77" s="463">
        <f>'2012'!M78</f>
        <v>0</v>
      </c>
      <c r="N77" s="146">
        <f>'2012'!N78</f>
        <v>0</v>
      </c>
      <c r="O77" s="528">
        <f>'2012'!O78</f>
        <v>0</v>
      </c>
      <c r="P77" s="524">
        <f>'2012'!P78</f>
        <v>0</v>
      </c>
      <c r="Q77" s="463">
        <f>'2012'!Q78</f>
        <v>0</v>
      </c>
      <c r="R77" s="146">
        <f>'2012'!R78</f>
        <v>0</v>
      </c>
      <c r="S77" s="526">
        <f>'2012'!S78</f>
        <v>0</v>
      </c>
      <c r="T77" s="524">
        <f>'2012'!T78</f>
        <v>0</v>
      </c>
      <c r="U77" s="526">
        <f>'2012'!U78</f>
        <v>0</v>
      </c>
      <c r="V77" s="524">
        <f>'2012'!V78</f>
        <v>0</v>
      </c>
      <c r="W77" s="528">
        <f>'2012'!W78</f>
        <v>0</v>
      </c>
      <c r="X77" s="524">
        <f>'2012'!X78</f>
        <v>0</v>
      </c>
      <c r="Y77" s="526">
        <f>'2012'!Y78</f>
        <v>0</v>
      </c>
      <c r="Z77" s="524">
        <f>'2012'!Z78</f>
        <v>0</v>
      </c>
      <c r="AA77" s="526">
        <f>'2012'!AA78</f>
        <v>0</v>
      </c>
      <c r="AB77" s="524">
        <f>'2012'!AB78</f>
        <v>0</v>
      </c>
      <c r="AC77" s="526">
        <f>'2012'!AC78</f>
        <v>0</v>
      </c>
      <c r="AD77" s="524">
        <f>'2012'!AD78</f>
        <v>0</v>
      </c>
      <c r="AE77" s="526">
        <f>'2012'!AE78</f>
        <v>0</v>
      </c>
      <c r="AF77" s="524">
        <f>'2012'!AF78</f>
        <v>0</v>
      </c>
      <c r="AG77" s="526">
        <f>'2012'!AG78</f>
        <v>0</v>
      </c>
      <c r="AH77" s="524">
        <f>'2012'!AH78</f>
        <v>0</v>
      </c>
      <c r="AI77" s="463">
        <f>'2012'!AI78</f>
        <v>0</v>
      </c>
      <c r="AJ77" s="146">
        <f>'2012'!AJ78</f>
        <v>0</v>
      </c>
      <c r="AK77" s="273">
        <f>'2012'!AK78</f>
        <v>0</v>
      </c>
      <c r="AL77" s="348">
        <f>'2012'!AL78</f>
        <v>0</v>
      </c>
      <c r="AM77" s="273">
        <f>'2012'!AM78</f>
        <v>0</v>
      </c>
      <c r="AN77" s="524">
        <f>'2012'!AN78</f>
        <v>0</v>
      </c>
      <c r="AO77" s="390">
        <f>'2012'!AO78</f>
        <v>0</v>
      </c>
      <c r="AP77" s="366">
        <f>'2012'!AP78</f>
        <v>0</v>
      </c>
    </row>
    <row r="78" spans="2:42" ht="42" hidden="1">
      <c r="B78" s="396" t="str">
        <f>'2012'!B79</f>
        <v>Диекция по персоналу и общим вопросам</v>
      </c>
      <c r="C78" s="522">
        <f>'2012'!C79</f>
        <v>0</v>
      </c>
      <c r="D78" s="524">
        <f>'2012'!D79</f>
        <v>0</v>
      </c>
      <c r="E78" s="526">
        <f>'2012'!E79</f>
        <v>0</v>
      </c>
      <c r="F78" s="524">
        <f>'2012'!F79</f>
        <v>0</v>
      </c>
      <c r="G78" s="526">
        <f>'2012'!G79</f>
        <v>0</v>
      </c>
      <c r="H78" s="524">
        <f>'2012'!H79</f>
        <v>0</v>
      </c>
      <c r="I78" s="528">
        <f>'2012'!I79</f>
        <v>0</v>
      </c>
      <c r="J78" s="567">
        <f>'2012'!J79</f>
        <v>0</v>
      </c>
      <c r="K78" s="528">
        <f>'2012'!K79</f>
        <v>0</v>
      </c>
      <c r="L78" s="524">
        <f>'2012'!L79</f>
        <v>0</v>
      </c>
      <c r="M78" s="463">
        <f>'2012'!M79</f>
        <v>0</v>
      </c>
      <c r="N78" s="146">
        <f>'2012'!N79</f>
        <v>0</v>
      </c>
      <c r="O78" s="528">
        <f>'2012'!O79</f>
        <v>0</v>
      </c>
      <c r="P78" s="524">
        <f>'2012'!P79</f>
        <v>0</v>
      </c>
      <c r="Q78" s="463">
        <f>'2012'!Q79</f>
        <v>0</v>
      </c>
      <c r="R78" s="146">
        <f>'2012'!R79</f>
        <v>0</v>
      </c>
      <c r="S78" s="526">
        <f>'2012'!S79</f>
        <v>0</v>
      </c>
      <c r="T78" s="524">
        <f>'2012'!T79</f>
        <v>0</v>
      </c>
      <c r="U78" s="526">
        <f>'2012'!U79</f>
        <v>0</v>
      </c>
      <c r="V78" s="524">
        <f>'2012'!V79</f>
        <v>0</v>
      </c>
      <c r="W78" s="528">
        <f>'2012'!W79</f>
        <v>0</v>
      </c>
      <c r="X78" s="524">
        <f>'2012'!X79</f>
        <v>0</v>
      </c>
      <c r="Y78" s="526">
        <f>'2012'!Y79</f>
        <v>0</v>
      </c>
      <c r="Z78" s="524">
        <f>'2012'!Z79</f>
        <v>0</v>
      </c>
      <c r="AA78" s="526">
        <f>'2012'!AA79</f>
        <v>0</v>
      </c>
      <c r="AB78" s="524">
        <f>'2012'!AB79</f>
        <v>0</v>
      </c>
      <c r="AC78" s="526">
        <f>'2012'!AC79</f>
        <v>0</v>
      </c>
      <c r="AD78" s="524">
        <f>'2012'!AD79</f>
        <v>0</v>
      </c>
      <c r="AE78" s="526">
        <f>'2012'!AE79</f>
        <v>0</v>
      </c>
      <c r="AF78" s="524">
        <f>'2012'!AF79</f>
        <v>0</v>
      </c>
      <c r="AG78" s="526">
        <f>'2012'!AG79</f>
        <v>0</v>
      </c>
      <c r="AH78" s="524">
        <f>'2012'!AH79</f>
        <v>0</v>
      </c>
      <c r="AI78" s="463">
        <f>'2012'!AI79</f>
        <v>0</v>
      </c>
      <c r="AJ78" s="146">
        <f>'2012'!AJ79</f>
        <v>0</v>
      </c>
      <c r="AK78" s="273">
        <f>'2012'!AK79</f>
        <v>0</v>
      </c>
      <c r="AL78" s="348">
        <f>'2012'!AL79</f>
        <v>0</v>
      </c>
      <c r="AM78" s="273">
        <f>'2012'!AM79</f>
        <v>0</v>
      </c>
      <c r="AN78" s="524">
        <f>'2012'!AN79</f>
        <v>0</v>
      </c>
      <c r="AO78" s="390">
        <f>'2012'!AO79</f>
        <v>0</v>
      </c>
      <c r="AP78" s="366">
        <f>'2012'!AP79</f>
        <v>0</v>
      </c>
    </row>
    <row r="79" spans="2:42" ht="27.75" hidden="1">
      <c r="B79" s="546" t="str">
        <f>'2012'!B80</f>
        <v>УСБС</v>
      </c>
      <c r="C79" s="522">
        <f>'2012'!C80</f>
        <v>0</v>
      </c>
      <c r="D79" s="524">
        <f>'2012'!D80</f>
        <v>0</v>
      </c>
      <c r="E79" s="526">
        <f>'2012'!E80</f>
        <v>0</v>
      </c>
      <c r="F79" s="524">
        <f>'2012'!F80</f>
        <v>0</v>
      </c>
      <c r="G79" s="526">
        <f>'2012'!G80</f>
        <v>0</v>
      </c>
      <c r="H79" s="524">
        <f>'2012'!H80</f>
        <v>0</v>
      </c>
      <c r="I79" s="528">
        <f>'2012'!I80</f>
        <v>0</v>
      </c>
      <c r="J79" s="567">
        <f>'2012'!J80</f>
        <v>0</v>
      </c>
      <c r="K79" s="528">
        <f>'2012'!K80</f>
        <v>0</v>
      </c>
      <c r="L79" s="524">
        <f>'2012'!L80</f>
        <v>0</v>
      </c>
      <c r="M79" s="463">
        <f>'2012'!M80</f>
        <v>0</v>
      </c>
      <c r="N79" s="146">
        <f>'2012'!N80</f>
        <v>0</v>
      </c>
      <c r="O79" s="528">
        <f>'2012'!O80</f>
        <v>0</v>
      </c>
      <c r="P79" s="524">
        <f>'2012'!P80</f>
        <v>0</v>
      </c>
      <c r="Q79" s="463">
        <f>'2012'!Q80</f>
        <v>0</v>
      </c>
      <c r="R79" s="146">
        <f>'2012'!R80</f>
        <v>0</v>
      </c>
      <c r="S79" s="526">
        <f>'2012'!S80</f>
        <v>0</v>
      </c>
      <c r="T79" s="524">
        <f>'2012'!T80</f>
        <v>0</v>
      </c>
      <c r="U79" s="526">
        <f>'2012'!U80</f>
        <v>0</v>
      </c>
      <c r="V79" s="524">
        <f>'2012'!V80</f>
        <v>0</v>
      </c>
      <c r="W79" s="528">
        <f>'2012'!W80</f>
        <v>0</v>
      </c>
      <c r="X79" s="524">
        <f>'2012'!X80</f>
        <v>0</v>
      </c>
      <c r="Y79" s="526">
        <f>'2012'!Y80</f>
        <v>0</v>
      </c>
      <c r="Z79" s="524">
        <f>'2012'!Z80</f>
        <v>0</v>
      </c>
      <c r="AA79" s="526">
        <f>'2012'!AA80</f>
        <v>0</v>
      </c>
      <c r="AB79" s="524">
        <f>'2012'!AB80</f>
        <v>0</v>
      </c>
      <c r="AC79" s="526">
        <f>'2012'!AC80</f>
        <v>0</v>
      </c>
      <c r="AD79" s="524">
        <f>'2012'!AD80</f>
        <v>0</v>
      </c>
      <c r="AE79" s="526">
        <f>'2012'!AE80</f>
        <v>0</v>
      </c>
      <c r="AF79" s="524">
        <f>'2012'!AF80</f>
        <v>0</v>
      </c>
      <c r="AG79" s="526">
        <f>'2012'!AG80</f>
        <v>0</v>
      </c>
      <c r="AH79" s="524">
        <f>'2012'!AH80</f>
        <v>0</v>
      </c>
      <c r="AI79" s="463">
        <f>'2012'!AI80</f>
        <v>0</v>
      </c>
      <c r="AJ79" s="146">
        <f>'2012'!AJ80</f>
        <v>0</v>
      </c>
      <c r="AK79" s="273">
        <f>'2012'!AK80</f>
        <v>0</v>
      </c>
      <c r="AL79" s="348">
        <f>'2012'!AL80</f>
        <v>0</v>
      </c>
      <c r="AM79" s="273">
        <f>'2012'!AM80</f>
        <v>0</v>
      </c>
      <c r="AN79" s="524">
        <f>'2012'!AN80</f>
        <v>0</v>
      </c>
      <c r="AO79" s="390">
        <f>'2012'!AO80</f>
        <v>0</v>
      </c>
      <c r="AP79" s="366">
        <f>'2012'!AP80</f>
        <v>0</v>
      </c>
    </row>
    <row r="80" spans="2:42" ht="42" hidden="1">
      <c r="B80" s="396" t="str">
        <f>'2012'!B81</f>
        <v>Центр автоматизации технологических процессов</v>
      </c>
      <c r="C80" s="522">
        <f>'2012'!C81</f>
        <v>0</v>
      </c>
      <c r="D80" s="524">
        <f>'2012'!D81</f>
        <v>0</v>
      </c>
      <c r="E80" s="526">
        <f>'2012'!E81</f>
        <v>0</v>
      </c>
      <c r="F80" s="524">
        <f>'2012'!F81</f>
        <v>0</v>
      </c>
      <c r="G80" s="526">
        <f>'2012'!G81</f>
        <v>0</v>
      </c>
      <c r="H80" s="524">
        <f>'2012'!H81</f>
        <v>0</v>
      </c>
      <c r="I80" s="528">
        <f>'2012'!I81</f>
        <v>0</v>
      </c>
      <c r="J80" s="567">
        <f>'2012'!J81</f>
        <v>0</v>
      </c>
      <c r="K80" s="528">
        <f>'2012'!K81</f>
        <v>0</v>
      </c>
      <c r="L80" s="524">
        <f>'2012'!L81</f>
        <v>0</v>
      </c>
      <c r="M80" s="463">
        <f>'2012'!M81</f>
        <v>0</v>
      </c>
      <c r="N80" s="146">
        <f>'2012'!N81</f>
        <v>0</v>
      </c>
      <c r="O80" s="493">
        <f>'2012'!O81</f>
        <v>0</v>
      </c>
      <c r="P80" s="146">
        <f>'2012'!P81</f>
        <v>0</v>
      </c>
      <c r="Q80" s="463">
        <f>'2012'!Q81</f>
        <v>0</v>
      </c>
      <c r="R80" s="146">
        <f>'2012'!R81</f>
        <v>0</v>
      </c>
      <c r="S80" s="526">
        <f>'2012'!S81</f>
        <v>0</v>
      </c>
      <c r="T80" s="524">
        <f>'2012'!T81</f>
        <v>0</v>
      </c>
      <c r="U80" s="526">
        <f>'2012'!U81</f>
        <v>0</v>
      </c>
      <c r="V80" s="524">
        <f>'2012'!V81</f>
        <v>0</v>
      </c>
      <c r="W80" s="528">
        <f>'2012'!W81</f>
        <v>0</v>
      </c>
      <c r="X80" s="524">
        <f>'2012'!X81</f>
        <v>0</v>
      </c>
      <c r="Y80" s="526">
        <f>'2012'!Y81</f>
        <v>0</v>
      </c>
      <c r="Z80" s="524">
        <f>'2012'!Z81</f>
        <v>0</v>
      </c>
      <c r="AA80" s="526">
        <f>'2012'!AA81</f>
        <v>0</v>
      </c>
      <c r="AB80" s="524">
        <f>'2012'!AB81</f>
        <v>0</v>
      </c>
      <c r="AC80" s="526">
        <f>'2012'!AC81</f>
        <v>0</v>
      </c>
      <c r="AD80" s="524">
        <f>'2012'!AD81</f>
        <v>0</v>
      </c>
      <c r="AE80" s="526">
        <f>'2012'!AE81</f>
        <v>0</v>
      </c>
      <c r="AF80" s="524">
        <f>'2012'!AF81</f>
        <v>0</v>
      </c>
      <c r="AG80" s="526">
        <f>'2012'!AG81</f>
        <v>0</v>
      </c>
      <c r="AH80" s="524">
        <f>'2012'!AH81</f>
        <v>0</v>
      </c>
      <c r="AI80" s="463">
        <f>'2012'!AI81</f>
        <v>0</v>
      </c>
      <c r="AJ80" s="146">
        <f>'2012'!AJ81</f>
        <v>0</v>
      </c>
      <c r="AK80" s="273">
        <f>'2012'!AK81</f>
        <v>0</v>
      </c>
      <c r="AL80" s="348">
        <f>'2012'!AL81</f>
        <v>0</v>
      </c>
      <c r="AM80" s="273">
        <f>'2012'!AM81</f>
        <v>0</v>
      </c>
      <c r="AN80" s="524">
        <f>'2012'!AN81</f>
        <v>0</v>
      </c>
      <c r="AO80" s="390">
        <f>'2012'!AO81</f>
        <v>0</v>
      </c>
      <c r="AP80" s="366">
        <f>'2012'!AP81</f>
        <v>0</v>
      </c>
    </row>
    <row r="81" spans="2:42" ht="27.75" hidden="1">
      <c r="B81" s="396" t="str">
        <f>'2012'!B82</f>
        <v>Липецкая станция аэрации</v>
      </c>
      <c r="C81" s="522">
        <f>'2012'!C82</f>
        <v>0</v>
      </c>
      <c r="D81" s="524">
        <f>'2012'!D82</f>
        <v>0</v>
      </c>
      <c r="E81" s="526">
        <f>'2012'!E82</f>
        <v>0</v>
      </c>
      <c r="F81" s="524">
        <f>'2012'!F82</f>
        <v>0</v>
      </c>
      <c r="G81" s="526">
        <f>'2012'!G82</f>
        <v>0</v>
      </c>
      <c r="H81" s="524">
        <f>'2012'!H82</f>
        <v>0</v>
      </c>
      <c r="I81" s="528">
        <f>'2012'!I82</f>
        <v>0</v>
      </c>
      <c r="J81" s="567">
        <f>'2012'!J82</f>
        <v>0</v>
      </c>
      <c r="K81" s="528">
        <f>'2012'!K82</f>
        <v>0</v>
      </c>
      <c r="L81" s="524">
        <f>'2012'!L82</f>
        <v>0</v>
      </c>
      <c r="M81" s="526">
        <f>'2012'!M82</f>
        <v>0</v>
      </c>
      <c r="N81" s="524">
        <f>'2012'!N82</f>
        <v>0</v>
      </c>
      <c r="O81" s="526">
        <f>'2012'!O82</f>
        <v>0</v>
      </c>
      <c r="P81" s="524">
        <f>'2012'!P82</f>
        <v>0</v>
      </c>
      <c r="Q81" s="526">
        <f>'2012'!Q82</f>
        <v>0</v>
      </c>
      <c r="R81" s="524">
        <f>'2012'!R82</f>
        <v>0</v>
      </c>
      <c r="S81" s="526">
        <f>'2012'!S82</f>
        <v>0</v>
      </c>
      <c r="T81" s="524">
        <f>'2012'!T82</f>
        <v>0</v>
      </c>
      <c r="U81" s="526">
        <f>'2012'!U82</f>
        <v>0</v>
      </c>
      <c r="V81" s="524">
        <f>'2012'!V82</f>
        <v>0</v>
      </c>
      <c r="W81" s="528">
        <f>'2012'!W82</f>
        <v>0</v>
      </c>
      <c r="X81" s="524">
        <f>'2012'!X82</f>
        <v>0</v>
      </c>
      <c r="Y81" s="526">
        <f>'2012'!Y82</f>
        <v>0</v>
      </c>
      <c r="Z81" s="524">
        <f>'2012'!Z82</f>
        <v>0</v>
      </c>
      <c r="AA81" s="526">
        <f>'2012'!AA82</f>
        <v>0</v>
      </c>
      <c r="AB81" s="524">
        <f>'2012'!AB82</f>
        <v>0</v>
      </c>
      <c r="AC81" s="526">
        <f>'2012'!AC82</f>
        <v>0</v>
      </c>
      <c r="AD81" s="524">
        <f>'2012'!AD82</f>
        <v>0</v>
      </c>
      <c r="AE81" s="526">
        <f>'2012'!AE82</f>
        <v>0</v>
      </c>
      <c r="AF81" s="524">
        <f>'2012'!AF82</f>
        <v>0</v>
      </c>
      <c r="AG81" s="526">
        <f>'2012'!AG82</f>
        <v>0</v>
      </c>
      <c r="AH81" s="524">
        <f>'2012'!AH82</f>
        <v>0</v>
      </c>
      <c r="AI81" s="463">
        <f>'2012'!AI82</f>
        <v>0</v>
      </c>
      <c r="AJ81" s="146">
        <f>'2012'!AJ82</f>
        <v>0</v>
      </c>
      <c r="AK81" s="273">
        <f>'2012'!AK82</f>
        <v>0</v>
      </c>
      <c r="AL81" s="348">
        <f>'2012'!AL82</f>
        <v>0</v>
      </c>
      <c r="AM81" s="273">
        <f>'2012'!AM82</f>
        <v>0</v>
      </c>
      <c r="AN81" s="524">
        <f>'2012'!AN82</f>
        <v>0</v>
      </c>
      <c r="AO81" s="390">
        <f>'2012'!AO82</f>
        <v>0</v>
      </c>
      <c r="AP81" s="366">
        <f>'2012'!AP82</f>
        <v>0</v>
      </c>
    </row>
    <row r="82" spans="2:42" ht="63" hidden="1">
      <c r="B82" s="396" t="str">
        <f>'2012'!B83</f>
        <v>Управление координации инвестиционно-строительной деятельности</v>
      </c>
      <c r="C82" s="522">
        <f>'2012'!C83</f>
        <v>0</v>
      </c>
      <c r="D82" s="524">
        <f>'2012'!D83</f>
        <v>0</v>
      </c>
      <c r="E82" s="526">
        <f>'2012'!E83</f>
        <v>0</v>
      </c>
      <c r="F82" s="524">
        <f>'2012'!F83</f>
        <v>0</v>
      </c>
      <c r="G82" s="526">
        <f>'2012'!G83</f>
        <v>0</v>
      </c>
      <c r="H82" s="524">
        <f>'2012'!H83</f>
        <v>0</v>
      </c>
      <c r="I82" s="528">
        <f>'2012'!I83</f>
        <v>0</v>
      </c>
      <c r="J82" s="567">
        <f>'2012'!J83</f>
        <v>0</v>
      </c>
      <c r="K82" s="528">
        <f>'2012'!K83</f>
        <v>0</v>
      </c>
      <c r="L82" s="524">
        <f>'2012'!L83</f>
        <v>0</v>
      </c>
      <c r="M82" s="526">
        <f>'2012'!M83</f>
        <v>0</v>
      </c>
      <c r="N82" s="524">
        <f>'2012'!N83</f>
        <v>0</v>
      </c>
      <c r="O82" s="526">
        <f>'2012'!O83</f>
        <v>0</v>
      </c>
      <c r="P82" s="524">
        <f>'2012'!P83</f>
        <v>0</v>
      </c>
      <c r="Q82" s="463">
        <f>'2012'!Q83</f>
        <v>0</v>
      </c>
      <c r="R82" s="146">
        <f>'2012'!R83</f>
        <v>0</v>
      </c>
      <c r="S82" s="526">
        <f>'2012'!S83</f>
        <v>0</v>
      </c>
      <c r="T82" s="524">
        <f>'2012'!T83</f>
        <v>0</v>
      </c>
      <c r="U82" s="526">
        <f>'2012'!U83</f>
        <v>0</v>
      </c>
      <c r="V82" s="524">
        <f>'2012'!V83</f>
        <v>0</v>
      </c>
      <c r="W82" s="528">
        <f>'2012'!W83</f>
        <v>0</v>
      </c>
      <c r="X82" s="524">
        <f>'2012'!X83</f>
        <v>0</v>
      </c>
      <c r="Y82" s="526">
        <f>'2012'!Y83</f>
        <v>0</v>
      </c>
      <c r="Z82" s="524">
        <f>'2012'!Z83</f>
        <v>0</v>
      </c>
      <c r="AA82" s="526">
        <f>'2012'!AA83</f>
        <v>0</v>
      </c>
      <c r="AB82" s="524">
        <f>'2012'!AB83</f>
        <v>0</v>
      </c>
      <c r="AC82" s="526">
        <f>'2012'!AC83</f>
        <v>0</v>
      </c>
      <c r="AD82" s="524">
        <f>'2012'!AD83</f>
        <v>0</v>
      </c>
      <c r="AE82" s="526">
        <f>'2012'!AE83</f>
        <v>0</v>
      </c>
      <c r="AF82" s="524">
        <f>'2012'!AF83</f>
        <v>0</v>
      </c>
      <c r="AG82" s="526">
        <f>'2012'!AG83</f>
        <v>0</v>
      </c>
      <c r="AH82" s="524">
        <f>'2012'!AH83</f>
        <v>0</v>
      </c>
      <c r="AI82" s="463">
        <f>'2012'!AI83</f>
        <v>0</v>
      </c>
      <c r="AJ82" s="146">
        <f>'2012'!AJ83</f>
        <v>0</v>
      </c>
      <c r="AK82" s="273">
        <f>'2012'!AK83</f>
        <v>0</v>
      </c>
      <c r="AL82" s="348">
        <f>'2012'!AL83</f>
        <v>0</v>
      </c>
      <c r="AM82" s="273">
        <f>'2012'!AM83</f>
        <v>0</v>
      </c>
      <c r="AN82" s="524">
        <f>'2012'!AN83</f>
        <v>0</v>
      </c>
      <c r="AO82" s="390">
        <f>'2012'!AO83</f>
        <v>0</v>
      </c>
      <c r="AP82" s="366">
        <f>'2012'!AP83</f>
        <v>0</v>
      </c>
    </row>
    <row r="83" spans="2:42" ht="42" hidden="1" thickBot="1">
      <c r="B83" s="461" t="str">
        <f>'2012'!B84</f>
        <v>Управление по энергетической политики</v>
      </c>
      <c r="C83" s="534">
        <f>'2012'!C84</f>
        <v>0</v>
      </c>
      <c r="D83" s="535">
        <f>'2012'!D84</f>
        <v>0</v>
      </c>
      <c r="E83" s="536">
        <f>'2012'!E84</f>
        <v>0</v>
      </c>
      <c r="F83" s="535">
        <f>'2012'!F84</f>
        <v>0</v>
      </c>
      <c r="G83" s="536">
        <f>'2012'!G84</f>
        <v>0</v>
      </c>
      <c r="H83" s="535">
        <f>'2012'!H84</f>
        <v>0</v>
      </c>
      <c r="I83" s="537">
        <f>'2012'!I84</f>
        <v>0</v>
      </c>
      <c r="J83" s="572">
        <f>'2012'!J84</f>
        <v>0</v>
      </c>
      <c r="K83" s="537">
        <f>'2012'!K84</f>
        <v>0</v>
      </c>
      <c r="L83" s="535">
        <f>'2012'!L84</f>
        <v>0</v>
      </c>
      <c r="M83" s="536">
        <f>'2012'!M84</f>
        <v>0</v>
      </c>
      <c r="N83" s="535">
        <f>'2012'!N84</f>
        <v>0</v>
      </c>
      <c r="O83" s="536">
        <f>'2012'!O84</f>
        <v>0</v>
      </c>
      <c r="P83" s="535">
        <f>'2012'!P84</f>
        <v>0</v>
      </c>
      <c r="Q83" s="128">
        <f>'2012'!Q84</f>
        <v>0</v>
      </c>
      <c r="R83" s="129">
        <f>'2012'!R84</f>
        <v>0</v>
      </c>
      <c r="S83" s="536">
        <f>'2012'!S84</f>
        <v>0</v>
      </c>
      <c r="T83" s="535">
        <f>'2012'!T84</f>
        <v>0</v>
      </c>
      <c r="U83" s="536">
        <f>'2012'!U84</f>
        <v>0</v>
      </c>
      <c r="V83" s="535">
        <f>'2012'!V84</f>
        <v>0</v>
      </c>
      <c r="W83" s="537">
        <f>'2012'!W84</f>
        <v>0</v>
      </c>
      <c r="X83" s="535">
        <f>'2012'!X84</f>
        <v>0</v>
      </c>
      <c r="Y83" s="536">
        <f>'2012'!Y84</f>
        <v>0</v>
      </c>
      <c r="Z83" s="535">
        <f>'2012'!Z84</f>
        <v>0</v>
      </c>
      <c r="AA83" s="536">
        <f>'2012'!AA84</f>
        <v>0</v>
      </c>
      <c r="AB83" s="535">
        <f>'2012'!AB84</f>
        <v>0</v>
      </c>
      <c r="AC83" s="536">
        <f>'2012'!AC84</f>
        <v>0</v>
      </c>
      <c r="AD83" s="535">
        <f>'2012'!AD84</f>
        <v>0</v>
      </c>
      <c r="AE83" s="536">
        <f>'2012'!AE84</f>
        <v>0</v>
      </c>
      <c r="AF83" s="535">
        <f>'2012'!AF84</f>
        <v>0</v>
      </c>
      <c r="AG83" s="536">
        <f>'2012'!AG84</f>
        <v>0</v>
      </c>
      <c r="AH83" s="535">
        <f>'2012'!AH84</f>
        <v>0</v>
      </c>
      <c r="AI83" s="463">
        <f>'2012'!AI84</f>
        <v>0</v>
      </c>
      <c r="AJ83" s="146">
        <f>'2012'!AJ84</f>
        <v>0</v>
      </c>
      <c r="AK83" s="304">
        <f>'2012'!AK84</f>
        <v>0</v>
      </c>
      <c r="AL83" s="533">
        <f>'2012'!AL84</f>
        <v>0</v>
      </c>
      <c r="AM83" s="304">
        <f>'2012'!AM84</f>
        <v>0</v>
      </c>
      <c r="AN83" s="535">
        <f>'2012'!AN84</f>
        <v>0</v>
      </c>
      <c r="AO83" s="390">
        <f>'2012'!AO84</f>
        <v>0</v>
      </c>
      <c r="AP83" s="366">
        <f>'2012'!AP84</f>
        <v>0</v>
      </c>
    </row>
    <row r="84" spans="2:42" ht="30" hidden="1">
      <c r="B84" s="589" t="str">
        <f>'2012'!B85</f>
        <v>Участие вне зачета вторых команд:</v>
      </c>
      <c r="C84" s="1">
        <f>'2012'!C85</f>
        <v>0</v>
      </c>
      <c r="D84" s="1">
        <f>'2012'!D85</f>
        <v>0</v>
      </c>
      <c r="E84" s="1">
        <f>'2012'!E85</f>
        <v>0</v>
      </c>
      <c r="F84" s="1">
        <f>'2012'!F85</f>
        <v>0</v>
      </c>
      <c r="G84" s="1">
        <f>'2012'!G85</f>
        <v>0</v>
      </c>
      <c r="H84" s="1">
        <f>'2012'!H85</f>
        <v>0</v>
      </c>
      <c r="I84" s="386">
        <f>'2012'!I85</f>
        <v>0</v>
      </c>
      <c r="J84" s="386">
        <f>'2012'!J85</f>
        <v>0</v>
      </c>
      <c r="K84" s="386">
        <f>'2012'!K85</f>
        <v>0</v>
      </c>
      <c r="L84" s="1">
        <f>'2012'!L85</f>
        <v>0</v>
      </c>
      <c r="M84" s="1">
        <f>'2012'!M85</f>
        <v>0</v>
      </c>
      <c r="N84" s="1">
        <f>'2012'!N85</f>
        <v>0</v>
      </c>
      <c r="O84" s="1">
        <f>'2012'!O85</f>
        <v>0</v>
      </c>
      <c r="P84" s="1">
        <f>'2012'!P85</f>
        <v>0</v>
      </c>
      <c r="Q84" s="1">
        <f>'2012'!Q85</f>
        <v>0</v>
      </c>
      <c r="R84" s="1">
        <f>'2012'!R85</f>
        <v>0</v>
      </c>
      <c r="S84" s="1">
        <f>'2012'!S85</f>
        <v>0</v>
      </c>
      <c r="T84" s="1">
        <f>'2012'!T85</f>
        <v>0</v>
      </c>
      <c r="U84" s="1">
        <f>'2012'!U85</f>
        <v>0</v>
      </c>
      <c r="V84" s="1">
        <f>'2012'!V85</f>
        <v>0</v>
      </c>
      <c r="W84" s="386">
        <f>'2012'!W85</f>
        <v>0</v>
      </c>
      <c r="X84" s="1">
        <f>'2012'!X85</f>
        <v>0</v>
      </c>
      <c r="Y84" s="1">
        <f>'2012'!Y85</f>
        <v>0</v>
      </c>
      <c r="Z84" s="1">
        <f>'2012'!Z85</f>
        <v>0</v>
      </c>
      <c r="AA84" s="1">
        <f>'2012'!AA85</f>
        <v>0</v>
      </c>
      <c r="AB84" s="1">
        <f>'2012'!AB85</f>
        <v>0</v>
      </c>
      <c r="AC84" s="1">
        <f>'2012'!AC85</f>
        <v>0</v>
      </c>
      <c r="AD84" s="1">
        <f>'2012'!AD85</f>
        <v>0</v>
      </c>
      <c r="AE84" s="1">
        <f>'2012'!AE85</f>
        <v>0</v>
      </c>
      <c r="AF84" s="1">
        <f>'2012'!AF85</f>
        <v>0</v>
      </c>
      <c r="AG84" s="1">
        <f>'2012'!AG85</f>
        <v>0</v>
      </c>
      <c r="AH84" s="1">
        <f>'2012'!AH85</f>
        <v>0</v>
      </c>
      <c r="AI84" s="1">
        <f>'2012'!AI85</f>
        <v>0</v>
      </c>
      <c r="AJ84" s="1">
        <f>'2012'!AJ85</f>
        <v>0</v>
      </c>
      <c r="AK84" s="1">
        <f>'2012'!AK85</f>
        <v>0</v>
      </c>
      <c r="AL84" s="1">
        <f>'2012'!AL85</f>
        <v>0</v>
      </c>
      <c r="AM84" s="1">
        <f>'2012'!AM85</f>
        <v>0</v>
      </c>
      <c r="AN84" s="1">
        <f>'2012'!AN85</f>
        <v>0</v>
      </c>
      <c r="AO84" s="1">
        <f>'2012'!AO85</f>
        <v>0</v>
      </c>
      <c r="AP84" s="336">
        <f>'2012'!AP85</f>
        <v>0</v>
      </c>
    </row>
    <row r="85" spans="2:42" s="590" customFormat="1" ht="27.75" hidden="1">
      <c r="B85" s="590" t="str">
        <f>'2012'!B86</f>
        <v> - пулевая стрельба: УЖДТ, ЛГЭК, РП, КЦ-2, ЦРМО, ЦСА, УТЭЦ.</v>
      </c>
      <c r="C85" s="590">
        <f>'2012'!C86</f>
        <v>0</v>
      </c>
      <c r="D85" s="590">
        <f>'2012'!D86</f>
        <v>0</v>
      </c>
      <c r="E85" s="590">
        <f>'2012'!E86</f>
        <v>0</v>
      </c>
      <c r="F85" s="590">
        <f>'2012'!F86</f>
        <v>0</v>
      </c>
      <c r="G85" s="590">
        <f>'2012'!G86</f>
        <v>0</v>
      </c>
      <c r="H85" s="590">
        <f>'2012'!H86</f>
        <v>0</v>
      </c>
      <c r="I85" s="590">
        <f>'2012'!I86</f>
        <v>0</v>
      </c>
      <c r="J85" s="591">
        <f>'2012'!J86</f>
        <v>0</v>
      </c>
      <c r="K85" s="591">
        <f>'2012'!K86</f>
        <v>0</v>
      </c>
      <c r="L85" s="590">
        <f>'2012'!L86</f>
        <v>0</v>
      </c>
      <c r="M85" s="590">
        <f>'2012'!M86</f>
        <v>0</v>
      </c>
      <c r="N85" s="590">
        <f>'2012'!N86</f>
        <v>0</v>
      </c>
      <c r="O85" s="590">
        <f>'2012'!O86</f>
        <v>0</v>
      </c>
      <c r="P85" s="590">
        <f>'2012'!P86</f>
        <v>0</v>
      </c>
      <c r="Q85" s="590">
        <f>'2012'!Q86</f>
        <v>0</v>
      </c>
      <c r="R85" s="590">
        <f>'2012'!R86</f>
        <v>0</v>
      </c>
      <c r="S85" s="590">
        <f>'2012'!S86</f>
        <v>0</v>
      </c>
      <c r="T85" s="590">
        <f>'2012'!T86</f>
        <v>0</v>
      </c>
      <c r="U85" s="590">
        <f>'2012'!U86</f>
        <v>0</v>
      </c>
      <c r="V85" s="590">
        <f>'2012'!V86</f>
        <v>0</v>
      </c>
      <c r="W85" s="591">
        <f>'2012'!W86</f>
        <v>0</v>
      </c>
      <c r="X85" s="590">
        <f>'2012'!X86</f>
        <v>0</v>
      </c>
      <c r="Y85" s="590">
        <f>'2012'!Y86</f>
        <v>0</v>
      </c>
      <c r="Z85" s="590">
        <f>'2012'!Z86</f>
        <v>0</v>
      </c>
      <c r="AA85" s="590">
        <f>'2012'!AA86</f>
        <v>0</v>
      </c>
      <c r="AB85" s="590">
        <f>'2012'!AB86</f>
        <v>0</v>
      </c>
      <c r="AC85" s="590">
        <f>'2012'!AC86</f>
        <v>0</v>
      </c>
      <c r="AD85" s="590">
        <f>'2012'!AD86</f>
        <v>0</v>
      </c>
      <c r="AE85" s="590">
        <f>'2012'!AE86</f>
        <v>0</v>
      </c>
      <c r="AF85" s="590">
        <f>'2012'!AF86</f>
        <v>0</v>
      </c>
      <c r="AG85" s="590">
        <f>'2012'!AG86</f>
        <v>0</v>
      </c>
      <c r="AH85" s="590">
        <f>'2012'!AH86</f>
        <v>0</v>
      </c>
      <c r="AI85" s="590">
        <f>'2012'!AI86</f>
        <v>0</v>
      </c>
      <c r="AJ85" s="590">
        <f>'2012'!AJ86</f>
        <v>0</v>
      </c>
      <c r="AK85" s="590">
        <f>'2012'!AK86</f>
        <v>0</v>
      </c>
      <c r="AL85" s="590">
        <f>'2012'!AL86</f>
        <v>0</v>
      </c>
      <c r="AM85" s="590">
        <f>'2012'!AM86</f>
        <v>0</v>
      </c>
      <c r="AN85" s="590">
        <f>'2012'!AN86</f>
        <v>0</v>
      </c>
      <c r="AO85" s="590">
        <f>'2012'!AO86</f>
        <v>0</v>
      </c>
      <c r="AP85" s="592">
        <f>'2012'!AP86</f>
        <v>0</v>
      </c>
    </row>
    <row r="86" spans="10:23" ht="16.5">
      <c r="J86" s="386"/>
      <c r="K86" s="386"/>
      <c r="W86" s="386"/>
    </row>
    <row r="87" spans="10:23" ht="16.5">
      <c r="J87" s="386"/>
      <c r="K87" s="386"/>
      <c r="W87" s="386"/>
    </row>
    <row r="88" spans="10:23" ht="16.5">
      <c r="J88" s="386"/>
      <c r="K88" s="386"/>
      <c r="W88" s="386"/>
    </row>
    <row r="89" spans="10:23" ht="16.5">
      <c r="J89" s="386"/>
      <c r="K89" s="386"/>
      <c r="W89" s="386"/>
    </row>
    <row r="90" spans="10:23" ht="16.5">
      <c r="J90" s="386"/>
      <c r="K90" s="386"/>
      <c r="W90" s="386"/>
    </row>
    <row r="91" spans="10:23" ht="16.5">
      <c r="J91" s="386"/>
      <c r="K91" s="386"/>
      <c r="W91" s="386"/>
    </row>
    <row r="92" spans="10:23" ht="16.5">
      <c r="J92" s="386"/>
      <c r="K92" s="386"/>
      <c r="W92" s="386"/>
    </row>
    <row r="93" spans="10:23" ht="16.5">
      <c r="J93" s="386"/>
      <c r="K93" s="386"/>
      <c r="W93" s="386"/>
    </row>
    <row r="94" spans="10:23" ht="16.5">
      <c r="J94" s="386"/>
      <c r="K94" s="386"/>
      <c r="W94" s="386"/>
    </row>
    <row r="95" spans="10:23" ht="16.5">
      <c r="J95" s="386"/>
      <c r="K95" s="386"/>
      <c r="W95" s="386"/>
    </row>
    <row r="96" spans="10:23" ht="16.5">
      <c r="J96" s="386"/>
      <c r="K96" s="386"/>
      <c r="W96" s="386"/>
    </row>
    <row r="97" spans="10:23" ht="16.5">
      <c r="J97" s="386"/>
      <c r="K97" s="386"/>
      <c r="W97" s="386"/>
    </row>
    <row r="98" spans="10:23" ht="16.5">
      <c r="J98" s="386"/>
      <c r="K98" s="386"/>
      <c r="W98" s="386"/>
    </row>
    <row r="99" spans="10:23" ht="16.5">
      <c r="J99" s="386"/>
      <c r="K99" s="386"/>
      <c r="W99" s="386"/>
    </row>
    <row r="100" spans="10:23" ht="16.5">
      <c r="J100" s="386"/>
      <c r="K100" s="386"/>
      <c r="W100" s="386"/>
    </row>
    <row r="101" spans="10:23" ht="16.5">
      <c r="J101" s="386"/>
      <c r="K101" s="386"/>
      <c r="W101" s="386"/>
    </row>
    <row r="102" spans="10:23" ht="16.5">
      <c r="J102" s="386"/>
      <c r="K102" s="386"/>
      <c r="W102" s="386"/>
    </row>
    <row r="103" spans="10:23" ht="16.5">
      <c r="J103" s="386"/>
      <c r="K103" s="386"/>
      <c r="W103" s="386"/>
    </row>
    <row r="104" spans="10:23" ht="16.5">
      <c r="J104" s="386"/>
      <c r="K104" s="386"/>
      <c r="W104" s="386"/>
    </row>
    <row r="105" ht="16.5">
      <c r="W105" s="386"/>
    </row>
    <row r="106" ht="16.5">
      <c r="W106" s="386"/>
    </row>
    <row r="107" ht="16.5">
      <c r="W107" s="386"/>
    </row>
    <row r="108" ht="16.5">
      <c r="W108" s="386"/>
    </row>
    <row r="109" ht="16.5">
      <c r="W109" s="386"/>
    </row>
    <row r="110" ht="16.5">
      <c r="W110" s="386"/>
    </row>
    <row r="111" ht="16.5">
      <c r="W111" s="386"/>
    </row>
    <row r="112" ht="16.5">
      <c r="W112" s="386"/>
    </row>
    <row r="113" ht="16.5">
      <c r="W113" s="386"/>
    </row>
    <row r="114" ht="16.5">
      <c r="W114" s="386"/>
    </row>
    <row r="115" ht="16.5">
      <c r="W115" s="386"/>
    </row>
    <row r="116" ht="16.5">
      <c r="W116" s="386"/>
    </row>
    <row r="117" ht="16.5">
      <c r="W117" s="386"/>
    </row>
    <row r="118" ht="16.5">
      <c r="W118" s="386"/>
    </row>
    <row r="119" ht="16.5">
      <c r="W119" s="386"/>
    </row>
    <row r="120" ht="16.5">
      <c r="W120" s="386"/>
    </row>
    <row r="121" ht="16.5">
      <c r="W121" s="386"/>
    </row>
    <row r="122" ht="16.5">
      <c r="W122" s="386"/>
    </row>
    <row r="123" ht="16.5">
      <c r="W123" s="386"/>
    </row>
    <row r="124" ht="16.5">
      <c r="W124" s="386"/>
    </row>
    <row r="125" ht="16.5">
      <c r="W125" s="386"/>
    </row>
    <row r="126" ht="16.5">
      <c r="W126" s="386"/>
    </row>
    <row r="127" ht="16.5">
      <c r="W127" s="386"/>
    </row>
    <row r="128" ht="16.5">
      <c r="W128" s="386"/>
    </row>
    <row r="129" ht="16.5">
      <c r="W129" s="386"/>
    </row>
    <row r="130" ht="16.5">
      <c r="W130" s="386"/>
    </row>
    <row r="131" ht="16.5">
      <c r="W131" s="386"/>
    </row>
    <row r="132" ht="16.5">
      <c r="W132" s="386"/>
    </row>
    <row r="133" ht="16.5">
      <c r="W133" s="386"/>
    </row>
    <row r="134" ht="16.5">
      <c r="W134" s="386"/>
    </row>
  </sheetData>
  <sheetProtection/>
  <mergeCells count="23">
    <mergeCell ref="I8:J9"/>
    <mergeCell ref="M8:N9"/>
    <mergeCell ref="A8:A10"/>
    <mergeCell ref="B8:B10"/>
    <mergeCell ref="G8:H9"/>
    <mergeCell ref="E8:F9"/>
    <mergeCell ref="C8:D9"/>
    <mergeCell ref="K8:L9"/>
    <mergeCell ref="S8:T9"/>
    <mergeCell ref="O8:P9"/>
    <mergeCell ref="Q8:R9"/>
    <mergeCell ref="W8:X9"/>
    <mergeCell ref="AG8:AH9"/>
    <mergeCell ref="AE8:AF9"/>
    <mergeCell ref="AC8:AD9"/>
    <mergeCell ref="Y8:AB8"/>
    <mergeCell ref="Y9:Z9"/>
    <mergeCell ref="AO8:AP8"/>
    <mergeCell ref="AK8:AL8"/>
    <mergeCell ref="AM8:AN8"/>
    <mergeCell ref="AA9:AB9"/>
    <mergeCell ref="AI8:AJ9"/>
    <mergeCell ref="U8:V9"/>
  </mergeCells>
  <printOptions horizontalCentered="1"/>
  <pageMargins left="0.3937007874015748" right="0.35433070866141736" top="0.2362204724409449" bottom="0.31496062992125984" header="0.1968503937007874" footer="0.2362204724409449"/>
  <pageSetup fitToHeight="1" fitToWidth="1" horizontalDpi="600" verticalDpi="600" orientation="landscape" paperSize="8" scale="46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8:BW137"/>
  <sheetViews>
    <sheetView showZeros="0" tabSelected="1" zoomScale="40" zoomScaleNormal="40" zoomScalePageLayoutView="0" workbookViewId="0" topLeftCell="B1">
      <pane xSplit="1" ySplit="10" topLeftCell="C14" activePane="bottomRight" state="frozen"/>
      <selection pane="topLeft" activeCell="B1" sqref="B1"/>
      <selection pane="topRight" activeCell="C1" sqref="C1"/>
      <selection pane="bottomLeft" activeCell="B10" sqref="B10"/>
      <selection pane="bottomRight" activeCell="AS64" sqref="AS64"/>
    </sheetView>
  </sheetViews>
  <sheetFormatPr defaultColWidth="9.125" defaultRowHeight="12.75"/>
  <cols>
    <col min="1" max="1" width="4.875" style="1" hidden="1" customWidth="1"/>
    <col min="2" max="2" width="51.375" style="1" customWidth="1"/>
    <col min="3" max="36" width="9.625" style="1" customWidth="1"/>
    <col min="37" max="37" width="15.50390625" style="1" customWidth="1"/>
    <col min="38" max="38" width="12.50390625" style="1" customWidth="1"/>
    <col min="39" max="39" width="15.375" style="1" customWidth="1"/>
    <col min="40" max="40" width="13.125" style="336" customWidth="1"/>
    <col min="41" max="41" width="13.875" style="1" bestFit="1" customWidth="1"/>
    <col min="42" max="42" width="13.125" style="336" customWidth="1"/>
    <col min="43" max="16384" width="9.125" style="1" customWidth="1"/>
  </cols>
  <sheetData>
    <row r="7" ht="44.25" customHeight="1" thickBot="1"/>
    <row r="8" spans="1:75" ht="34.5" customHeight="1">
      <c r="A8" s="723" t="s">
        <v>31</v>
      </c>
      <c r="B8" s="729" t="s">
        <v>61</v>
      </c>
      <c r="C8" s="739" t="s">
        <v>27</v>
      </c>
      <c r="D8" s="740"/>
      <c r="E8" s="739" t="s">
        <v>24</v>
      </c>
      <c r="F8" s="740"/>
      <c r="G8" s="739" t="s">
        <v>18</v>
      </c>
      <c r="H8" s="740"/>
      <c r="I8" s="739" t="s">
        <v>22</v>
      </c>
      <c r="J8" s="740"/>
      <c r="K8" s="739" t="s">
        <v>182</v>
      </c>
      <c r="L8" s="740"/>
      <c r="M8" s="739" t="s">
        <v>23</v>
      </c>
      <c r="N8" s="740"/>
      <c r="O8" s="739" t="s">
        <v>25</v>
      </c>
      <c r="P8" s="740"/>
      <c r="Q8" s="739" t="s">
        <v>28</v>
      </c>
      <c r="R8" s="740"/>
      <c r="S8" s="739" t="s">
        <v>63</v>
      </c>
      <c r="T8" s="740"/>
      <c r="U8" s="739" t="s">
        <v>181</v>
      </c>
      <c r="V8" s="740"/>
      <c r="W8" s="739" t="s">
        <v>121</v>
      </c>
      <c r="X8" s="740"/>
      <c r="Y8" s="727" t="s">
        <v>122</v>
      </c>
      <c r="Z8" s="710"/>
      <c r="AA8" s="710"/>
      <c r="AB8" s="728"/>
      <c r="AC8" s="739" t="s">
        <v>55</v>
      </c>
      <c r="AD8" s="740"/>
      <c r="AE8" s="739" t="s">
        <v>66</v>
      </c>
      <c r="AF8" s="740"/>
      <c r="AG8" s="739" t="s">
        <v>64</v>
      </c>
      <c r="AH8" s="740"/>
      <c r="AI8" s="739" t="s">
        <v>65</v>
      </c>
      <c r="AJ8" s="740"/>
      <c r="AK8" s="727" t="s">
        <v>71</v>
      </c>
      <c r="AL8" s="728"/>
      <c r="AM8" s="727" t="s">
        <v>72</v>
      </c>
      <c r="AN8" s="728"/>
      <c r="AO8" s="727" t="s">
        <v>142</v>
      </c>
      <c r="AP8" s="728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</row>
    <row r="9" spans="1:75" ht="16.5">
      <c r="A9" s="745"/>
      <c r="B9" s="746"/>
      <c r="C9" s="741"/>
      <c r="D9" s="742"/>
      <c r="E9" s="741"/>
      <c r="F9" s="742"/>
      <c r="G9" s="741"/>
      <c r="H9" s="742"/>
      <c r="I9" s="741"/>
      <c r="J9" s="742"/>
      <c r="K9" s="741"/>
      <c r="L9" s="742"/>
      <c r="M9" s="741"/>
      <c r="N9" s="742"/>
      <c r="O9" s="741"/>
      <c r="P9" s="742"/>
      <c r="Q9" s="741"/>
      <c r="R9" s="742"/>
      <c r="S9" s="741"/>
      <c r="T9" s="742"/>
      <c r="U9" s="741"/>
      <c r="V9" s="742"/>
      <c r="W9" s="741"/>
      <c r="X9" s="742"/>
      <c r="Y9" s="737" t="s">
        <v>231</v>
      </c>
      <c r="Z9" s="738"/>
      <c r="AA9" s="737" t="s">
        <v>232</v>
      </c>
      <c r="AB9" s="738"/>
      <c r="AC9" s="741"/>
      <c r="AD9" s="742"/>
      <c r="AE9" s="741"/>
      <c r="AF9" s="742"/>
      <c r="AG9" s="741"/>
      <c r="AH9" s="742"/>
      <c r="AI9" s="741"/>
      <c r="AJ9" s="742"/>
      <c r="AK9" s="504"/>
      <c r="AL9" s="505"/>
      <c r="AM9" s="504"/>
      <c r="AN9" s="694"/>
      <c r="AO9" s="504"/>
      <c r="AP9" s="505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</row>
    <row r="10" spans="1:75" ht="30" customHeight="1" thickBot="1">
      <c r="A10" s="724"/>
      <c r="B10" s="730"/>
      <c r="C10" s="136" t="s">
        <v>19</v>
      </c>
      <c r="D10" s="135" t="s">
        <v>20</v>
      </c>
      <c r="E10" s="137" t="s">
        <v>19</v>
      </c>
      <c r="F10" s="138" t="s">
        <v>20</v>
      </c>
      <c r="G10" s="137" t="s">
        <v>19</v>
      </c>
      <c r="H10" s="138" t="s">
        <v>20</v>
      </c>
      <c r="I10" s="137" t="s">
        <v>19</v>
      </c>
      <c r="J10" s="138" t="s">
        <v>20</v>
      </c>
      <c r="K10" s="137" t="s">
        <v>19</v>
      </c>
      <c r="L10" s="138" t="s">
        <v>20</v>
      </c>
      <c r="M10" s="137" t="s">
        <v>19</v>
      </c>
      <c r="N10" s="138" t="s">
        <v>20</v>
      </c>
      <c r="O10" s="134" t="s">
        <v>19</v>
      </c>
      <c r="P10" s="135" t="s">
        <v>20</v>
      </c>
      <c r="Q10" s="134" t="s">
        <v>19</v>
      </c>
      <c r="R10" s="135" t="s">
        <v>20</v>
      </c>
      <c r="S10" s="134" t="s">
        <v>19</v>
      </c>
      <c r="T10" s="135" t="s">
        <v>20</v>
      </c>
      <c r="U10" s="134" t="s">
        <v>19</v>
      </c>
      <c r="V10" s="135" t="s">
        <v>20</v>
      </c>
      <c r="W10" s="134" t="s">
        <v>19</v>
      </c>
      <c r="X10" s="135" t="s">
        <v>20</v>
      </c>
      <c r="Y10" s="134" t="s">
        <v>19</v>
      </c>
      <c r="Z10" s="135" t="s">
        <v>20</v>
      </c>
      <c r="AA10" s="134" t="s">
        <v>19</v>
      </c>
      <c r="AB10" s="135" t="s">
        <v>20</v>
      </c>
      <c r="AC10" s="134" t="s">
        <v>19</v>
      </c>
      <c r="AD10" s="135" t="s">
        <v>20</v>
      </c>
      <c r="AE10" s="134" t="s">
        <v>19</v>
      </c>
      <c r="AF10" s="135" t="s">
        <v>20</v>
      </c>
      <c r="AG10" s="137" t="s">
        <v>19</v>
      </c>
      <c r="AH10" s="138" t="s">
        <v>20</v>
      </c>
      <c r="AI10" s="136" t="s">
        <v>19</v>
      </c>
      <c r="AJ10" s="139" t="s">
        <v>20</v>
      </c>
      <c r="AK10" s="349" t="s">
        <v>29</v>
      </c>
      <c r="AL10" s="350" t="s">
        <v>30</v>
      </c>
      <c r="AM10" s="349" t="s">
        <v>29</v>
      </c>
      <c r="AN10" s="358" t="s">
        <v>30</v>
      </c>
      <c r="AO10" s="349" t="s">
        <v>143</v>
      </c>
      <c r="AP10" s="358" t="s">
        <v>144</v>
      </c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</row>
    <row r="11" spans="1:75" s="336" customFormat="1" ht="34.5" customHeight="1">
      <c r="A11" s="329"/>
      <c r="B11" s="601" t="s">
        <v>286</v>
      </c>
      <c r="C11" s="602"/>
      <c r="D11" s="602"/>
      <c r="E11" s="602"/>
      <c r="F11" s="602"/>
      <c r="G11" s="602"/>
      <c r="H11" s="602"/>
      <c r="I11" s="602"/>
      <c r="J11" s="602"/>
      <c r="K11" s="602"/>
      <c r="L11" s="602"/>
      <c r="M11" s="602"/>
      <c r="N11" s="602"/>
      <c r="O11" s="602"/>
      <c r="P11" s="602"/>
      <c r="Q11" s="602"/>
      <c r="R11" s="602"/>
      <c r="S11" s="602"/>
      <c r="T11" s="602"/>
      <c r="U11" s="602"/>
      <c r="V11" s="602"/>
      <c r="W11" s="602"/>
      <c r="X11" s="602"/>
      <c r="Y11" s="602"/>
      <c r="Z11" s="602"/>
      <c r="AA11" s="602"/>
      <c r="AB11" s="602"/>
      <c r="AC11" s="602"/>
      <c r="AD11" s="602"/>
      <c r="AE11" s="602"/>
      <c r="AF11" s="602"/>
      <c r="AG11" s="602"/>
      <c r="AH11" s="602"/>
      <c r="AI11" s="602"/>
      <c r="AJ11" s="602"/>
      <c r="AK11" s="603"/>
      <c r="AL11" s="695"/>
      <c r="AM11" s="603"/>
      <c r="AN11" s="359"/>
      <c r="AO11" s="605"/>
      <c r="AP11" s="359"/>
      <c r="AQ11" s="335"/>
      <c r="AR11" s="335"/>
      <c r="AS11" s="335"/>
      <c r="AT11" s="335"/>
      <c r="AU11" s="335"/>
      <c r="AV11" s="335"/>
      <c r="AW11" s="335"/>
      <c r="AX11" s="335"/>
      <c r="AY11" s="335"/>
      <c r="AZ11" s="335"/>
      <c r="BA11" s="335"/>
      <c r="BB11" s="335"/>
      <c r="BC11" s="335"/>
      <c r="BD11" s="335"/>
      <c r="BE11" s="335"/>
      <c r="BF11" s="335"/>
      <c r="BG11" s="335"/>
      <c r="BH11" s="335"/>
      <c r="BI11" s="335"/>
      <c r="BJ11" s="335"/>
      <c r="BK11" s="335"/>
      <c r="BL11" s="335"/>
      <c r="BM11" s="335"/>
      <c r="BN11" s="335"/>
      <c r="BO11" s="335"/>
      <c r="BP11" s="335"/>
      <c r="BQ11" s="335"/>
      <c r="BR11" s="335"/>
      <c r="BS11" s="335"/>
      <c r="BT11" s="335"/>
      <c r="BU11" s="335"/>
      <c r="BV11" s="335"/>
      <c r="BW11" s="335"/>
    </row>
    <row r="12" spans="1:75" s="336" customFormat="1" ht="27.75">
      <c r="A12" s="606"/>
      <c r="B12" s="434" t="s">
        <v>74</v>
      </c>
      <c r="C12" s="684">
        <v>2</v>
      </c>
      <c r="D12" s="685">
        <v>27</v>
      </c>
      <c r="E12" s="608" t="s">
        <v>32</v>
      </c>
      <c r="F12" s="607">
        <v>17</v>
      </c>
      <c r="G12" s="609">
        <v>2</v>
      </c>
      <c r="H12" s="607">
        <v>27</v>
      </c>
      <c r="I12" s="608" t="s">
        <v>37</v>
      </c>
      <c r="J12" s="607">
        <v>27</v>
      </c>
      <c r="K12" s="608" t="s">
        <v>37</v>
      </c>
      <c r="L12" s="607">
        <v>27</v>
      </c>
      <c r="M12" s="608" t="s">
        <v>39</v>
      </c>
      <c r="N12" s="607">
        <v>24</v>
      </c>
      <c r="O12" s="608" t="s">
        <v>39</v>
      </c>
      <c r="P12" s="610" t="s">
        <v>146</v>
      </c>
      <c r="Q12" s="609">
        <v>3</v>
      </c>
      <c r="R12" s="607">
        <v>25</v>
      </c>
      <c r="S12" s="608" t="s">
        <v>40</v>
      </c>
      <c r="T12" s="607">
        <v>23</v>
      </c>
      <c r="U12" s="608" t="s">
        <v>317</v>
      </c>
      <c r="V12" s="607">
        <v>30</v>
      </c>
      <c r="W12" s="608" t="s">
        <v>37</v>
      </c>
      <c r="X12" s="607">
        <v>27</v>
      </c>
      <c r="Y12" s="609">
        <v>3</v>
      </c>
      <c r="Z12" s="607">
        <v>28</v>
      </c>
      <c r="AA12" s="609"/>
      <c r="AB12" s="607"/>
      <c r="AC12" s="609">
        <v>2</v>
      </c>
      <c r="AD12" s="607">
        <v>27</v>
      </c>
      <c r="AE12" s="609">
        <v>3</v>
      </c>
      <c r="AF12" s="607">
        <v>25</v>
      </c>
      <c r="AG12" s="609">
        <v>2</v>
      </c>
      <c r="AH12" s="607">
        <v>27</v>
      </c>
      <c r="AI12" s="608" t="s">
        <v>41</v>
      </c>
      <c r="AJ12" s="611">
        <v>30</v>
      </c>
      <c r="AK12" s="495">
        <f>AM12</f>
        <v>415</v>
      </c>
      <c r="AL12" s="443" t="s">
        <v>41</v>
      </c>
      <c r="AM12" s="442">
        <f>D12+F12+H12+J12+N12+P12+R12+T12+X12+AD12+AF12+AH12+AJ12+AB12+V12+L12+Z12</f>
        <v>415</v>
      </c>
      <c r="AN12" s="696" t="s">
        <v>41</v>
      </c>
      <c r="AO12" s="612" t="s">
        <v>41</v>
      </c>
      <c r="AP12" s="449">
        <v>1</v>
      </c>
      <c r="AQ12" s="335"/>
      <c r="AR12" s="335"/>
      <c r="AS12" s="335"/>
      <c r="AT12" s="335"/>
      <c r="AU12" s="335"/>
      <c r="AV12" s="335"/>
      <c r="AW12" s="335"/>
      <c r="AX12" s="335"/>
      <c r="AY12" s="335"/>
      <c r="AZ12" s="335"/>
      <c r="BA12" s="335"/>
      <c r="BB12" s="335"/>
      <c r="BC12" s="335"/>
      <c r="BD12" s="335"/>
      <c r="BE12" s="335"/>
      <c r="BF12" s="335"/>
      <c r="BG12" s="335"/>
      <c r="BH12" s="335"/>
      <c r="BI12" s="335"/>
      <c r="BJ12" s="335"/>
      <c r="BK12" s="335"/>
      <c r="BL12" s="335"/>
      <c r="BM12" s="335"/>
      <c r="BN12" s="335"/>
      <c r="BO12" s="335"/>
      <c r="BP12" s="335"/>
      <c r="BQ12" s="335"/>
      <c r="BR12" s="335"/>
      <c r="BS12" s="335"/>
      <c r="BT12" s="335"/>
      <c r="BU12" s="335"/>
      <c r="BV12" s="335"/>
      <c r="BW12" s="335"/>
    </row>
    <row r="13" spans="1:75" s="336" customFormat="1" ht="27.75">
      <c r="A13" s="506"/>
      <c r="B13" s="615" t="s">
        <v>77</v>
      </c>
      <c r="C13" s="616" t="s">
        <v>36</v>
      </c>
      <c r="D13" s="332">
        <v>25</v>
      </c>
      <c r="E13" s="480" t="s">
        <v>39</v>
      </c>
      <c r="F13" s="332">
        <v>24</v>
      </c>
      <c r="G13" s="331">
        <v>1</v>
      </c>
      <c r="H13" s="332">
        <v>30</v>
      </c>
      <c r="I13" s="480" t="s">
        <v>38</v>
      </c>
      <c r="J13" s="332">
        <v>22</v>
      </c>
      <c r="K13" s="480" t="s">
        <v>41</v>
      </c>
      <c r="L13" s="332">
        <v>30</v>
      </c>
      <c r="M13" s="480" t="s">
        <v>36</v>
      </c>
      <c r="N13" s="332">
        <v>25</v>
      </c>
      <c r="O13" s="480" t="s">
        <v>36</v>
      </c>
      <c r="P13" s="571" t="s">
        <v>140</v>
      </c>
      <c r="Q13" s="331">
        <v>1</v>
      </c>
      <c r="R13" s="332">
        <v>30</v>
      </c>
      <c r="S13" s="480" t="s">
        <v>136</v>
      </c>
      <c r="T13" s="332">
        <v>9</v>
      </c>
      <c r="U13" s="480" t="s">
        <v>317</v>
      </c>
      <c r="V13" s="332">
        <v>30</v>
      </c>
      <c r="W13" s="480" t="s">
        <v>41</v>
      </c>
      <c r="X13" s="332">
        <v>30</v>
      </c>
      <c r="Y13" s="331">
        <v>1</v>
      </c>
      <c r="Z13" s="332">
        <v>33</v>
      </c>
      <c r="AA13" s="331"/>
      <c r="AB13" s="332"/>
      <c r="AC13" s="331">
        <v>4</v>
      </c>
      <c r="AD13" s="332">
        <v>24</v>
      </c>
      <c r="AE13" s="331">
        <v>5</v>
      </c>
      <c r="AF13" s="332">
        <v>23</v>
      </c>
      <c r="AG13" s="331">
        <v>6</v>
      </c>
      <c r="AH13" s="332">
        <v>22</v>
      </c>
      <c r="AI13" s="480" t="s">
        <v>112</v>
      </c>
      <c r="AJ13" s="477">
        <v>13.5</v>
      </c>
      <c r="AK13" s="458">
        <f>AM13</f>
        <v>395.5</v>
      </c>
      <c r="AL13" s="370" t="s">
        <v>37</v>
      </c>
      <c r="AM13" s="444">
        <f>D13+F13+H13+J13+N13+P13+R13+T13+X13+AD13+AF13+AH13+AJ13+AB13+V13+L13+Z13</f>
        <v>395.5</v>
      </c>
      <c r="AN13" s="697" t="s">
        <v>37</v>
      </c>
      <c r="AO13" s="613" t="s">
        <v>37</v>
      </c>
      <c r="AP13" s="450">
        <v>2</v>
      </c>
      <c r="AQ13" s="335"/>
      <c r="AR13" s="335"/>
      <c r="AS13" s="335"/>
      <c r="AT13" s="335"/>
      <c r="AU13" s="335"/>
      <c r="AV13" s="335"/>
      <c r="AW13" s="335"/>
      <c r="AX13" s="335"/>
      <c r="AY13" s="335"/>
      <c r="AZ13" s="335"/>
      <c r="BA13" s="335"/>
      <c r="BB13" s="335"/>
      <c r="BC13" s="335"/>
      <c r="BD13" s="335"/>
      <c r="BE13" s="335"/>
      <c r="BF13" s="335"/>
      <c r="BG13" s="335"/>
      <c r="BH13" s="335"/>
      <c r="BI13" s="335"/>
      <c r="BJ13" s="335"/>
      <c r="BK13" s="335"/>
      <c r="BL13" s="335"/>
      <c r="BM13" s="335"/>
      <c r="BN13" s="335"/>
      <c r="BO13" s="335"/>
      <c r="BP13" s="335"/>
      <c r="BQ13" s="335"/>
      <c r="BR13" s="335"/>
      <c r="BS13" s="335"/>
      <c r="BT13" s="335"/>
      <c r="BU13" s="335"/>
      <c r="BV13" s="335"/>
      <c r="BW13" s="335"/>
    </row>
    <row r="14" spans="1:75" s="336" customFormat="1" ht="45">
      <c r="A14" s="506"/>
      <c r="B14" s="460" t="s">
        <v>206</v>
      </c>
      <c r="C14" s="614">
        <v>1</v>
      </c>
      <c r="D14" s="334">
        <v>30</v>
      </c>
      <c r="E14" s="480" t="s">
        <v>47</v>
      </c>
      <c r="F14" s="332">
        <v>14</v>
      </c>
      <c r="G14" s="331">
        <v>9</v>
      </c>
      <c r="H14" s="332">
        <v>19</v>
      </c>
      <c r="I14" s="480" t="s">
        <v>36</v>
      </c>
      <c r="J14" s="332">
        <v>25</v>
      </c>
      <c r="K14" s="480" t="s">
        <v>36</v>
      </c>
      <c r="L14" s="332">
        <v>25</v>
      </c>
      <c r="M14" s="480" t="s">
        <v>37</v>
      </c>
      <c r="N14" s="332">
        <v>27</v>
      </c>
      <c r="O14" s="480" t="s">
        <v>41</v>
      </c>
      <c r="P14" s="571" t="s">
        <v>150</v>
      </c>
      <c r="Q14" s="331">
        <v>2</v>
      </c>
      <c r="R14" s="332">
        <v>27</v>
      </c>
      <c r="S14" s="480" t="s">
        <v>36</v>
      </c>
      <c r="T14" s="332">
        <v>25</v>
      </c>
      <c r="U14" s="480" t="s">
        <v>39</v>
      </c>
      <c r="V14" s="332">
        <v>24</v>
      </c>
      <c r="W14" s="480" t="s">
        <v>166</v>
      </c>
      <c r="X14" s="332">
        <v>21.5</v>
      </c>
      <c r="Y14" s="331">
        <v>4</v>
      </c>
      <c r="Z14" s="332">
        <v>27</v>
      </c>
      <c r="AA14" s="331"/>
      <c r="AB14" s="332"/>
      <c r="AC14" s="331">
        <v>15</v>
      </c>
      <c r="AD14" s="332">
        <v>13</v>
      </c>
      <c r="AE14" s="331">
        <v>1</v>
      </c>
      <c r="AF14" s="332">
        <v>30</v>
      </c>
      <c r="AG14" s="331">
        <v>9</v>
      </c>
      <c r="AH14" s="332">
        <v>19</v>
      </c>
      <c r="AI14" s="480" t="s">
        <v>44</v>
      </c>
      <c r="AJ14" s="477">
        <v>18</v>
      </c>
      <c r="AK14" s="458">
        <f>AM14</f>
        <v>374.5</v>
      </c>
      <c r="AL14" s="370" t="s">
        <v>36</v>
      </c>
      <c r="AM14" s="444">
        <f>D14+F14+H14+J14+N14+P14+R14+T14+X14+AD14+AF14+AH14+AJ14+AB14+V14+L14+Z14</f>
        <v>374.5</v>
      </c>
      <c r="AN14" s="697" t="s">
        <v>36</v>
      </c>
      <c r="AO14" s="613" t="s">
        <v>36</v>
      </c>
      <c r="AP14" s="450">
        <v>3</v>
      </c>
      <c r="AQ14" s="335"/>
      <c r="AR14" s="335"/>
      <c r="AS14" s="335"/>
      <c r="AT14" s="335"/>
      <c r="AU14" s="335"/>
      <c r="AV14" s="335"/>
      <c r="AW14" s="335"/>
      <c r="AX14" s="335"/>
      <c r="AY14" s="335"/>
      <c r="AZ14" s="335"/>
      <c r="BA14" s="335"/>
      <c r="BB14" s="335"/>
      <c r="BC14" s="335"/>
      <c r="BD14" s="335"/>
      <c r="BE14" s="335"/>
      <c r="BF14" s="335"/>
      <c r="BG14" s="335"/>
      <c r="BH14" s="335"/>
      <c r="BI14" s="335"/>
      <c r="BJ14" s="335"/>
      <c r="BK14" s="335"/>
      <c r="BL14" s="335"/>
      <c r="BM14" s="335"/>
      <c r="BN14" s="335"/>
      <c r="BO14" s="335"/>
      <c r="BP14" s="335"/>
      <c r="BQ14" s="335"/>
      <c r="BR14" s="335"/>
      <c r="BS14" s="335"/>
      <c r="BT14" s="335"/>
      <c r="BU14" s="335"/>
      <c r="BV14" s="335"/>
      <c r="BW14" s="335"/>
    </row>
    <row r="15" spans="1:75" s="336" customFormat="1" ht="27.75">
      <c r="A15" s="506"/>
      <c r="B15" s="615" t="s">
        <v>78</v>
      </c>
      <c r="C15" s="616" t="s">
        <v>166</v>
      </c>
      <c r="D15" s="492">
        <v>21.5</v>
      </c>
      <c r="E15" s="480" t="s">
        <v>140</v>
      </c>
      <c r="F15" s="332">
        <v>3</v>
      </c>
      <c r="G15" s="331">
        <v>3</v>
      </c>
      <c r="H15" s="332">
        <v>25</v>
      </c>
      <c r="I15" s="481" t="s">
        <v>32</v>
      </c>
      <c r="J15" s="332">
        <v>17</v>
      </c>
      <c r="K15" s="480" t="s">
        <v>166</v>
      </c>
      <c r="L15" s="332">
        <v>22.5</v>
      </c>
      <c r="M15" s="480" t="s">
        <v>40</v>
      </c>
      <c r="N15" s="332">
        <v>23</v>
      </c>
      <c r="O15" s="480" t="s">
        <v>33</v>
      </c>
      <c r="P15" s="571" t="s">
        <v>138</v>
      </c>
      <c r="Q15" s="331">
        <v>6</v>
      </c>
      <c r="R15" s="332">
        <v>22</v>
      </c>
      <c r="S15" s="480" t="s">
        <v>41</v>
      </c>
      <c r="T15" s="332">
        <v>30</v>
      </c>
      <c r="U15" s="480" t="s">
        <v>36</v>
      </c>
      <c r="V15" s="332">
        <v>25</v>
      </c>
      <c r="W15" s="480" t="s">
        <v>39</v>
      </c>
      <c r="X15" s="332">
        <v>25</v>
      </c>
      <c r="Y15" s="331">
        <v>2</v>
      </c>
      <c r="Z15" s="332">
        <v>30</v>
      </c>
      <c r="AA15" s="331"/>
      <c r="AB15" s="332"/>
      <c r="AC15" s="331">
        <v>1</v>
      </c>
      <c r="AD15" s="332">
        <v>30</v>
      </c>
      <c r="AE15" s="331">
        <v>4</v>
      </c>
      <c r="AF15" s="332">
        <v>24</v>
      </c>
      <c r="AG15" s="331">
        <v>20</v>
      </c>
      <c r="AH15" s="332">
        <v>8</v>
      </c>
      <c r="AI15" s="480" t="s">
        <v>322</v>
      </c>
      <c r="AJ15" s="477">
        <v>8.5</v>
      </c>
      <c r="AK15" s="458">
        <f>AM15</f>
        <v>335.5</v>
      </c>
      <c r="AL15" s="370" t="s">
        <v>39</v>
      </c>
      <c r="AM15" s="444">
        <f>D15+F15+H15+J15+N15+P15+R15+T15+X15+AD15+AF15+AH15+AJ15+AB15+V15+L15+Z15</f>
        <v>335.5</v>
      </c>
      <c r="AN15" s="697" t="s">
        <v>39</v>
      </c>
      <c r="AO15" s="613" t="s">
        <v>39</v>
      </c>
      <c r="AP15" s="450">
        <v>4</v>
      </c>
      <c r="AQ15" s="335"/>
      <c r="AR15" s="335"/>
      <c r="AS15" s="335"/>
      <c r="AT15" s="335"/>
      <c r="AU15" s="335"/>
      <c r="AV15" s="335"/>
      <c r="AW15" s="335"/>
      <c r="AX15" s="335"/>
      <c r="AY15" s="335"/>
      <c r="AZ15" s="335"/>
      <c r="BA15" s="335"/>
      <c r="BB15" s="335"/>
      <c r="BC15" s="335"/>
      <c r="BD15" s="335"/>
      <c r="BE15" s="335"/>
      <c r="BF15" s="335"/>
      <c r="BG15" s="335"/>
      <c r="BH15" s="335"/>
      <c r="BI15" s="335"/>
      <c r="BJ15" s="335"/>
      <c r="BK15" s="335"/>
      <c r="BL15" s="335"/>
      <c r="BM15" s="335"/>
      <c r="BN15" s="335"/>
      <c r="BO15" s="335"/>
      <c r="BP15" s="335"/>
      <c r="BQ15" s="335"/>
      <c r="BR15" s="335"/>
      <c r="BS15" s="335"/>
      <c r="BT15" s="335"/>
      <c r="BU15" s="335"/>
      <c r="BV15" s="335"/>
      <c r="BW15" s="335"/>
    </row>
    <row r="16" spans="1:42" s="336" customFormat="1" ht="27.75">
      <c r="A16" s="506"/>
      <c r="B16" s="615" t="s">
        <v>79</v>
      </c>
      <c r="C16" s="616" t="s">
        <v>167</v>
      </c>
      <c r="D16" s="492">
        <v>15.5</v>
      </c>
      <c r="E16" s="480" t="s">
        <v>40</v>
      </c>
      <c r="F16" s="332">
        <v>23</v>
      </c>
      <c r="G16" s="331">
        <v>5</v>
      </c>
      <c r="H16" s="332">
        <v>23</v>
      </c>
      <c r="I16" s="480" t="s">
        <v>104</v>
      </c>
      <c r="J16" s="332">
        <v>8</v>
      </c>
      <c r="K16" s="480" t="s">
        <v>311</v>
      </c>
      <c r="L16" s="332">
        <v>5</v>
      </c>
      <c r="M16" s="480" t="s">
        <v>48</v>
      </c>
      <c r="N16" s="332">
        <v>12</v>
      </c>
      <c r="O16" s="480" t="s">
        <v>37</v>
      </c>
      <c r="P16" s="571" t="s">
        <v>147</v>
      </c>
      <c r="Q16" s="480" t="s">
        <v>255</v>
      </c>
      <c r="R16" s="332">
        <v>14</v>
      </c>
      <c r="S16" s="331">
        <v>12</v>
      </c>
      <c r="T16" s="332">
        <v>16</v>
      </c>
      <c r="U16" s="480" t="s">
        <v>34</v>
      </c>
      <c r="V16" s="332">
        <v>19</v>
      </c>
      <c r="W16" s="480" t="s">
        <v>167</v>
      </c>
      <c r="X16" s="571" t="s">
        <v>316</v>
      </c>
      <c r="Y16" s="331"/>
      <c r="Z16" s="332"/>
      <c r="AA16" s="331">
        <v>3</v>
      </c>
      <c r="AB16" s="332">
        <v>25</v>
      </c>
      <c r="AC16" s="331">
        <v>14</v>
      </c>
      <c r="AD16" s="332">
        <v>14</v>
      </c>
      <c r="AE16" s="331">
        <v>9</v>
      </c>
      <c r="AF16" s="332">
        <v>19</v>
      </c>
      <c r="AG16" s="331">
        <v>14</v>
      </c>
      <c r="AH16" s="332">
        <v>14</v>
      </c>
      <c r="AI16" s="480"/>
      <c r="AJ16" s="477"/>
      <c r="AK16" s="458">
        <f>AM16</f>
        <v>250</v>
      </c>
      <c r="AL16" s="370" t="s">
        <v>40</v>
      </c>
      <c r="AM16" s="444">
        <f>D16+F16+H16+J16+N16+P16+R16+T16+X16+AD16+AF16+AH16+AJ16+AB16+V16+L16+Z16</f>
        <v>250</v>
      </c>
      <c r="AN16" s="697" t="s">
        <v>38</v>
      </c>
      <c r="AO16" s="613" t="s">
        <v>40</v>
      </c>
      <c r="AP16" s="450">
        <v>5</v>
      </c>
    </row>
    <row r="17" spans="1:75" s="336" customFormat="1" ht="27.75">
      <c r="A17" s="506"/>
      <c r="B17" s="615" t="s">
        <v>226</v>
      </c>
      <c r="C17" s="616" t="s">
        <v>167</v>
      </c>
      <c r="D17" s="492">
        <v>15.5</v>
      </c>
      <c r="E17" s="480" t="s">
        <v>138</v>
      </c>
      <c r="F17" s="332">
        <v>7</v>
      </c>
      <c r="G17" s="331">
        <v>10</v>
      </c>
      <c r="H17" s="332">
        <v>18</v>
      </c>
      <c r="I17" s="480" t="s">
        <v>33</v>
      </c>
      <c r="J17" s="332">
        <v>21</v>
      </c>
      <c r="K17" s="480" t="s">
        <v>167</v>
      </c>
      <c r="L17" s="332">
        <v>17</v>
      </c>
      <c r="M17" s="480" t="s">
        <v>32</v>
      </c>
      <c r="N17" s="332">
        <v>17</v>
      </c>
      <c r="O17" s="480" t="s">
        <v>146</v>
      </c>
      <c r="P17" s="332">
        <v>4</v>
      </c>
      <c r="Q17" s="480" t="s">
        <v>39</v>
      </c>
      <c r="R17" s="332">
        <v>24</v>
      </c>
      <c r="S17" s="480" t="s">
        <v>35</v>
      </c>
      <c r="T17" s="332">
        <v>20</v>
      </c>
      <c r="U17" s="480" t="s">
        <v>52</v>
      </c>
      <c r="V17" s="332">
        <v>22.5</v>
      </c>
      <c r="W17" s="480" t="s">
        <v>311</v>
      </c>
      <c r="X17" s="332">
        <v>5</v>
      </c>
      <c r="Y17" s="480" t="s">
        <v>35</v>
      </c>
      <c r="Z17" s="332">
        <v>23</v>
      </c>
      <c r="AA17" s="480"/>
      <c r="AB17" s="332"/>
      <c r="AC17" s="331">
        <v>18</v>
      </c>
      <c r="AD17" s="332">
        <v>10</v>
      </c>
      <c r="AE17" s="331"/>
      <c r="AF17" s="332"/>
      <c r="AG17" s="331">
        <v>16</v>
      </c>
      <c r="AH17" s="332">
        <v>12</v>
      </c>
      <c r="AI17" s="480" t="s">
        <v>302</v>
      </c>
      <c r="AJ17" s="477">
        <v>6.5</v>
      </c>
      <c r="AK17" s="458">
        <f>AM17</f>
        <v>222.5</v>
      </c>
      <c r="AL17" s="370" t="s">
        <v>38</v>
      </c>
      <c r="AM17" s="444">
        <f>D17+F17+H17+J17+N17+P17+R17+T17+X17+AD17+AF17+AH17+AJ17+AB17+V17+L17+Z17</f>
        <v>222.5</v>
      </c>
      <c r="AN17" s="697" t="s">
        <v>44</v>
      </c>
      <c r="AO17" s="613" t="s">
        <v>38</v>
      </c>
      <c r="AP17" s="450">
        <v>6</v>
      </c>
      <c r="AQ17" s="335"/>
      <c r="AR17" s="335"/>
      <c r="AS17" s="335"/>
      <c r="AT17" s="335"/>
      <c r="AU17" s="335"/>
      <c r="AV17" s="335"/>
      <c r="AW17" s="335"/>
      <c r="AX17" s="335"/>
      <c r="AY17" s="335"/>
      <c r="AZ17" s="335"/>
      <c r="BA17" s="335"/>
      <c r="BB17" s="335"/>
      <c r="BC17" s="335"/>
      <c r="BD17" s="335"/>
      <c r="BE17" s="335"/>
      <c r="BF17" s="335"/>
      <c r="BG17" s="335"/>
      <c r="BH17" s="335"/>
      <c r="BI17" s="335"/>
      <c r="BJ17" s="335"/>
      <c r="BK17" s="335"/>
      <c r="BL17" s="335"/>
      <c r="BM17" s="335"/>
      <c r="BN17" s="335"/>
      <c r="BO17" s="335"/>
      <c r="BP17" s="335"/>
      <c r="BQ17" s="335"/>
      <c r="BR17" s="335"/>
      <c r="BS17" s="335"/>
      <c r="BT17" s="335"/>
      <c r="BU17" s="335"/>
      <c r="BV17" s="335"/>
      <c r="BW17" s="335"/>
    </row>
    <row r="18" spans="1:75" s="336" customFormat="1" ht="27.75">
      <c r="A18" s="506"/>
      <c r="B18" s="615" t="s">
        <v>73</v>
      </c>
      <c r="C18" s="616" t="s">
        <v>166</v>
      </c>
      <c r="D18" s="492">
        <v>21.5</v>
      </c>
      <c r="E18" s="480" t="s">
        <v>49</v>
      </c>
      <c r="F18" s="332">
        <v>13</v>
      </c>
      <c r="G18" s="331"/>
      <c r="H18" s="332"/>
      <c r="I18" s="480" t="s">
        <v>34</v>
      </c>
      <c r="J18" s="332">
        <v>19</v>
      </c>
      <c r="K18" s="480" t="s">
        <v>166</v>
      </c>
      <c r="L18" s="332">
        <v>22.5</v>
      </c>
      <c r="M18" s="480" t="s">
        <v>35</v>
      </c>
      <c r="N18" s="332">
        <v>20</v>
      </c>
      <c r="O18" s="480" t="s">
        <v>42</v>
      </c>
      <c r="P18" s="571" t="s">
        <v>49</v>
      </c>
      <c r="Q18" s="480"/>
      <c r="R18" s="332"/>
      <c r="S18" s="480"/>
      <c r="T18" s="332"/>
      <c r="U18" s="480"/>
      <c r="V18" s="332"/>
      <c r="W18" s="480" t="s">
        <v>166</v>
      </c>
      <c r="X18" s="571" t="s">
        <v>315</v>
      </c>
      <c r="Y18" s="331">
        <v>5</v>
      </c>
      <c r="Z18" s="332">
        <v>26</v>
      </c>
      <c r="AA18" s="331"/>
      <c r="AB18" s="332"/>
      <c r="AC18" s="331">
        <v>3</v>
      </c>
      <c r="AD18" s="332">
        <v>25</v>
      </c>
      <c r="AE18" s="331"/>
      <c r="AF18" s="332"/>
      <c r="AG18" s="331">
        <v>17</v>
      </c>
      <c r="AH18" s="332">
        <v>11</v>
      </c>
      <c r="AI18" s="480" t="s">
        <v>35</v>
      </c>
      <c r="AJ18" s="477">
        <v>20</v>
      </c>
      <c r="AK18" s="458">
        <f>AM18</f>
        <v>214.5</v>
      </c>
      <c r="AL18" s="370" t="s">
        <v>33</v>
      </c>
      <c r="AM18" s="444">
        <f>D18+F18+H18+J18+N18+P18+R18+T18+X18+AD18+AF18+AH18+AJ18+AB18+V18+L18+Z18</f>
        <v>214.5</v>
      </c>
      <c r="AN18" s="697" t="s">
        <v>43</v>
      </c>
      <c r="AO18" s="613" t="s">
        <v>33</v>
      </c>
      <c r="AP18" s="450">
        <v>7</v>
      </c>
      <c r="AQ18" s="335"/>
      <c r="AR18" s="335"/>
      <c r="AS18" s="335"/>
      <c r="AT18" s="335"/>
      <c r="AU18" s="335"/>
      <c r="AV18" s="335"/>
      <c r="AW18" s="335"/>
      <c r="AX18" s="335"/>
      <c r="AY18" s="335"/>
      <c r="AZ18" s="335"/>
      <c r="BA18" s="335"/>
      <c r="BB18" s="335"/>
      <c r="BC18" s="335"/>
      <c r="BD18" s="335"/>
      <c r="BE18" s="335"/>
      <c r="BF18" s="335"/>
      <c r="BG18" s="335"/>
      <c r="BH18" s="335"/>
      <c r="BI18" s="335"/>
      <c r="BJ18" s="335"/>
      <c r="BK18" s="335"/>
      <c r="BL18" s="335"/>
      <c r="BM18" s="335"/>
      <c r="BN18" s="335"/>
      <c r="BO18" s="335"/>
      <c r="BP18" s="335"/>
      <c r="BQ18" s="335"/>
      <c r="BR18" s="335"/>
      <c r="BS18" s="335"/>
      <c r="BT18" s="335"/>
      <c r="BU18" s="335"/>
      <c r="BV18" s="335"/>
      <c r="BW18" s="335"/>
    </row>
    <row r="19" spans="1:75" s="336" customFormat="1" ht="27.75">
      <c r="A19" s="506"/>
      <c r="B19" s="615" t="s">
        <v>76</v>
      </c>
      <c r="C19" s="616"/>
      <c r="D19" s="492"/>
      <c r="E19" s="480" t="s">
        <v>41</v>
      </c>
      <c r="F19" s="332">
        <v>30</v>
      </c>
      <c r="G19" s="331">
        <v>4</v>
      </c>
      <c r="H19" s="332">
        <v>24</v>
      </c>
      <c r="I19" s="480" t="s">
        <v>44</v>
      </c>
      <c r="J19" s="332">
        <v>18</v>
      </c>
      <c r="K19" s="480" t="s">
        <v>311</v>
      </c>
      <c r="L19" s="332">
        <v>5</v>
      </c>
      <c r="M19" s="480" t="s">
        <v>43</v>
      </c>
      <c r="N19" s="332">
        <v>16</v>
      </c>
      <c r="O19" s="480" t="s">
        <v>132</v>
      </c>
      <c r="P19" s="571" t="s">
        <v>44</v>
      </c>
      <c r="Q19" s="480" t="s">
        <v>314</v>
      </c>
      <c r="R19" s="332">
        <v>6</v>
      </c>
      <c r="S19" s="480" t="s">
        <v>48</v>
      </c>
      <c r="T19" s="332">
        <v>12</v>
      </c>
      <c r="U19" s="480" t="s">
        <v>131</v>
      </c>
      <c r="V19" s="332">
        <v>11</v>
      </c>
      <c r="W19" s="480" t="s">
        <v>311</v>
      </c>
      <c r="X19" s="332">
        <v>5</v>
      </c>
      <c r="Y19" s="331"/>
      <c r="Z19" s="332"/>
      <c r="AA19" s="331"/>
      <c r="AB19" s="332"/>
      <c r="AC19" s="331">
        <v>20</v>
      </c>
      <c r="AD19" s="332">
        <v>8</v>
      </c>
      <c r="AE19" s="331">
        <v>13</v>
      </c>
      <c r="AF19" s="332">
        <v>15</v>
      </c>
      <c r="AG19" s="331" t="s">
        <v>302</v>
      </c>
      <c r="AH19" s="332">
        <v>6.5</v>
      </c>
      <c r="AI19" s="480" t="s">
        <v>39</v>
      </c>
      <c r="AJ19" s="477">
        <v>24</v>
      </c>
      <c r="AK19" s="458">
        <f>AM19</f>
        <v>190.5</v>
      </c>
      <c r="AL19" s="370" t="s">
        <v>35</v>
      </c>
      <c r="AM19" s="444">
        <f>D19+F19+H19+J19+N19+P19+R19+T19+X19+AD19+AF19+AH19+AJ19+AB19+V19+L19+Z19</f>
        <v>190.5</v>
      </c>
      <c r="AN19" s="697" t="s">
        <v>47</v>
      </c>
      <c r="AO19" s="613" t="s">
        <v>35</v>
      </c>
      <c r="AP19" s="450">
        <v>8</v>
      </c>
      <c r="AQ19" s="335"/>
      <c r="AR19" s="335"/>
      <c r="AS19" s="335"/>
      <c r="AT19" s="335"/>
      <c r="AU19" s="335"/>
      <c r="AV19" s="335"/>
      <c r="AW19" s="335"/>
      <c r="AX19" s="335"/>
      <c r="AY19" s="335"/>
      <c r="AZ19" s="335"/>
      <c r="BA19" s="335"/>
      <c r="BB19" s="335"/>
      <c r="BC19" s="335"/>
      <c r="BD19" s="335"/>
      <c r="BE19" s="335"/>
      <c r="BF19" s="335"/>
      <c r="BG19" s="335"/>
      <c r="BH19" s="335"/>
      <c r="BI19" s="335"/>
      <c r="BJ19" s="335"/>
      <c r="BK19" s="335"/>
      <c r="BL19" s="335"/>
      <c r="BM19" s="335"/>
      <c r="BN19" s="335"/>
      <c r="BO19" s="335"/>
      <c r="BP19" s="335"/>
      <c r="BQ19" s="335"/>
      <c r="BR19" s="335"/>
      <c r="BS19" s="335"/>
      <c r="BT19" s="335"/>
      <c r="BU19" s="335"/>
      <c r="BV19" s="335"/>
      <c r="BW19" s="335"/>
    </row>
    <row r="20" spans="1:75" s="336" customFormat="1" ht="27.75">
      <c r="A20" s="506"/>
      <c r="B20" s="615" t="s">
        <v>194</v>
      </c>
      <c r="C20" s="479">
        <v>4</v>
      </c>
      <c r="D20" s="332">
        <v>24</v>
      </c>
      <c r="E20" s="480" t="s">
        <v>33</v>
      </c>
      <c r="F20" s="332">
        <v>21</v>
      </c>
      <c r="G20" s="331">
        <v>7</v>
      </c>
      <c r="H20" s="332">
        <v>21</v>
      </c>
      <c r="I20" s="480" t="s">
        <v>42</v>
      </c>
      <c r="J20" s="332">
        <v>15</v>
      </c>
      <c r="K20" s="617" t="s">
        <v>167</v>
      </c>
      <c r="L20" s="332">
        <v>17</v>
      </c>
      <c r="M20" s="480" t="s">
        <v>141</v>
      </c>
      <c r="N20" s="332">
        <v>2</v>
      </c>
      <c r="O20" s="331">
        <v>22</v>
      </c>
      <c r="P20" s="332">
        <v>6</v>
      </c>
      <c r="Q20" s="331"/>
      <c r="R20" s="332"/>
      <c r="S20" s="480" t="s">
        <v>131</v>
      </c>
      <c r="T20" s="332">
        <v>11</v>
      </c>
      <c r="U20" s="480"/>
      <c r="V20" s="332"/>
      <c r="W20" s="480" t="s">
        <v>167</v>
      </c>
      <c r="X20" s="571" t="s">
        <v>316</v>
      </c>
      <c r="Y20" s="331"/>
      <c r="Z20" s="332"/>
      <c r="AA20" s="331">
        <v>17</v>
      </c>
      <c r="AB20" s="332">
        <v>11</v>
      </c>
      <c r="AC20" s="331">
        <v>7</v>
      </c>
      <c r="AD20" s="332">
        <v>21</v>
      </c>
      <c r="AE20" s="331"/>
      <c r="AF20" s="332"/>
      <c r="AG20" s="331">
        <v>7</v>
      </c>
      <c r="AH20" s="332">
        <v>21</v>
      </c>
      <c r="AI20" s="480"/>
      <c r="AJ20" s="477"/>
      <c r="AK20" s="444">
        <f>AM20</f>
        <v>185.5</v>
      </c>
      <c r="AL20" s="370" t="s">
        <v>34</v>
      </c>
      <c r="AM20" s="444">
        <f>D20+F20+H20+J20+N20+P20+R20+T20+X20+AD20+AF20+AH20+AJ20+AB20+V20+L20+Z20</f>
        <v>185.5</v>
      </c>
      <c r="AN20" s="697" t="s">
        <v>131</v>
      </c>
      <c r="AO20" s="613" t="s">
        <v>34</v>
      </c>
      <c r="AP20" s="450">
        <v>9</v>
      </c>
      <c r="AQ20" s="335"/>
      <c r="AR20" s="335"/>
      <c r="AS20" s="335"/>
      <c r="AT20" s="335"/>
      <c r="AU20" s="335"/>
      <c r="AV20" s="335"/>
      <c r="AW20" s="335"/>
      <c r="AX20" s="335"/>
      <c r="AY20" s="335"/>
      <c r="AZ20" s="335"/>
      <c r="BA20" s="335"/>
      <c r="BB20" s="335"/>
      <c r="BC20" s="335"/>
      <c r="BD20" s="335"/>
      <c r="BE20" s="335"/>
      <c r="BF20" s="335"/>
      <c r="BG20" s="335"/>
      <c r="BH20" s="335"/>
      <c r="BI20" s="335"/>
      <c r="BJ20" s="335"/>
      <c r="BK20" s="335"/>
      <c r="BL20" s="335"/>
      <c r="BM20" s="335"/>
      <c r="BN20" s="335"/>
      <c r="BO20" s="335"/>
      <c r="BP20" s="335"/>
      <c r="BQ20" s="335"/>
      <c r="BR20" s="335"/>
      <c r="BS20" s="335"/>
      <c r="BT20" s="335"/>
      <c r="BU20" s="335"/>
      <c r="BV20" s="335"/>
      <c r="BW20" s="335"/>
    </row>
    <row r="21" spans="1:75" s="336" customFormat="1" ht="27.75">
      <c r="A21" s="506"/>
      <c r="B21" s="615" t="s">
        <v>75</v>
      </c>
      <c r="C21" s="616" t="s">
        <v>306</v>
      </c>
      <c r="D21" s="492">
        <v>7.5</v>
      </c>
      <c r="E21" s="480" t="s">
        <v>131</v>
      </c>
      <c r="F21" s="332">
        <v>11</v>
      </c>
      <c r="G21" s="331">
        <v>11</v>
      </c>
      <c r="H21" s="332">
        <v>17</v>
      </c>
      <c r="I21" s="331">
        <v>1</v>
      </c>
      <c r="J21" s="332">
        <v>30</v>
      </c>
      <c r="K21" s="480" t="s">
        <v>311</v>
      </c>
      <c r="L21" s="332">
        <v>5</v>
      </c>
      <c r="M21" s="480" t="s">
        <v>131</v>
      </c>
      <c r="N21" s="332">
        <v>11</v>
      </c>
      <c r="O21" s="480" t="s">
        <v>49</v>
      </c>
      <c r="P21" s="571" t="s">
        <v>42</v>
      </c>
      <c r="Q21" s="480" t="s">
        <v>255</v>
      </c>
      <c r="R21" s="332">
        <v>14</v>
      </c>
      <c r="S21" s="331">
        <v>23</v>
      </c>
      <c r="T21" s="332">
        <v>5</v>
      </c>
      <c r="U21" s="480"/>
      <c r="V21" s="332"/>
      <c r="W21" s="480" t="s">
        <v>311</v>
      </c>
      <c r="X21" s="332">
        <v>5</v>
      </c>
      <c r="Y21" s="331"/>
      <c r="Z21" s="332"/>
      <c r="AA21" s="331">
        <v>2</v>
      </c>
      <c r="AB21" s="332">
        <v>13.5</v>
      </c>
      <c r="AC21" s="331">
        <v>10</v>
      </c>
      <c r="AD21" s="332">
        <v>18</v>
      </c>
      <c r="AE21" s="331"/>
      <c r="AF21" s="332"/>
      <c r="AG21" s="331">
        <v>5</v>
      </c>
      <c r="AH21" s="332">
        <v>23</v>
      </c>
      <c r="AI21" s="480" t="s">
        <v>322</v>
      </c>
      <c r="AJ21" s="477">
        <v>8.5</v>
      </c>
      <c r="AK21" s="458">
        <f>AM21</f>
        <v>181.5</v>
      </c>
      <c r="AL21" s="370" t="s">
        <v>44</v>
      </c>
      <c r="AM21" s="444">
        <f>D21+F21+H21+J21+N21+P21+R21+T21+X21+AD21+AF21+AH21+AJ21+AB21+V21+L21+Z21</f>
        <v>181.5</v>
      </c>
      <c r="AN21" s="697" t="s">
        <v>132</v>
      </c>
      <c r="AO21" s="613" t="s">
        <v>44</v>
      </c>
      <c r="AP21" s="450">
        <v>10</v>
      </c>
      <c r="AQ21" s="335"/>
      <c r="AR21" s="335"/>
      <c r="AS21" s="335"/>
      <c r="AT21" s="335"/>
      <c r="AU21" s="335"/>
      <c r="AV21" s="335"/>
      <c r="AW21" s="335"/>
      <c r="AX21" s="335"/>
      <c r="AY21" s="335"/>
      <c r="AZ21" s="335"/>
      <c r="BA21" s="335"/>
      <c r="BB21" s="335"/>
      <c r="BC21" s="335"/>
      <c r="BD21" s="335"/>
      <c r="BE21" s="335"/>
      <c r="BF21" s="335"/>
      <c r="BG21" s="335"/>
      <c r="BH21" s="335"/>
      <c r="BI21" s="335"/>
      <c r="BJ21" s="335"/>
      <c r="BK21" s="335"/>
      <c r="BL21" s="335"/>
      <c r="BM21" s="335"/>
      <c r="BN21" s="335"/>
      <c r="BO21" s="335"/>
      <c r="BP21" s="335"/>
      <c r="BQ21" s="335"/>
      <c r="BR21" s="335"/>
      <c r="BS21" s="335"/>
      <c r="BT21" s="335"/>
      <c r="BU21" s="335"/>
      <c r="BV21" s="335"/>
      <c r="BW21" s="335"/>
    </row>
    <row r="22" spans="1:75" s="336" customFormat="1" ht="27.75">
      <c r="A22" s="329"/>
      <c r="B22" s="615" t="s">
        <v>98</v>
      </c>
      <c r="C22" s="616" t="s">
        <v>166</v>
      </c>
      <c r="D22" s="492">
        <v>21.5</v>
      </c>
      <c r="E22" s="480" t="s">
        <v>42</v>
      </c>
      <c r="F22" s="332">
        <v>15</v>
      </c>
      <c r="G22" s="331"/>
      <c r="H22" s="332"/>
      <c r="I22" s="480"/>
      <c r="J22" s="571"/>
      <c r="K22" s="480" t="s">
        <v>166</v>
      </c>
      <c r="L22" s="332">
        <v>22.5</v>
      </c>
      <c r="M22" s="331">
        <v>1</v>
      </c>
      <c r="N22" s="332">
        <v>15</v>
      </c>
      <c r="O22" s="331"/>
      <c r="P22" s="332"/>
      <c r="Q22" s="480" t="s">
        <v>255</v>
      </c>
      <c r="R22" s="332">
        <v>14</v>
      </c>
      <c r="S22" s="331"/>
      <c r="T22" s="332"/>
      <c r="U22" s="331"/>
      <c r="V22" s="332"/>
      <c r="W22" s="480" t="s">
        <v>166</v>
      </c>
      <c r="X22" s="571" t="s">
        <v>315</v>
      </c>
      <c r="Y22" s="331"/>
      <c r="Z22" s="332"/>
      <c r="AA22" s="331">
        <v>5</v>
      </c>
      <c r="AB22" s="332">
        <v>23</v>
      </c>
      <c r="AC22" s="331"/>
      <c r="AD22" s="332"/>
      <c r="AE22" s="331"/>
      <c r="AF22" s="332"/>
      <c r="AG22" s="331"/>
      <c r="AH22" s="332"/>
      <c r="AI22" s="480"/>
      <c r="AJ22" s="332"/>
      <c r="AK22" s="458">
        <f>AM22</f>
        <v>132.5</v>
      </c>
      <c r="AL22" s="370" t="s">
        <v>32</v>
      </c>
      <c r="AM22" s="444">
        <f>D22+F22+H22+J22+N22+P22+R22+T22+X22+AD22+AF22+AH22+AJ22+AB22+V22+L22+Z22</f>
        <v>132.5</v>
      </c>
      <c r="AN22" s="697" t="s">
        <v>104</v>
      </c>
      <c r="AO22" s="613" t="s">
        <v>32</v>
      </c>
      <c r="AP22" s="450">
        <v>11</v>
      </c>
      <c r="AQ22" s="335"/>
      <c r="AR22" s="335"/>
      <c r="AS22" s="335"/>
      <c r="AT22" s="335"/>
      <c r="AU22" s="335"/>
      <c r="AV22" s="335"/>
      <c r="AW22" s="335"/>
      <c r="AX22" s="335"/>
      <c r="AY22" s="335"/>
      <c r="AZ22" s="335"/>
      <c r="BA22" s="335"/>
      <c r="BB22" s="335"/>
      <c r="BC22" s="335"/>
      <c r="BD22" s="335"/>
      <c r="BE22" s="335"/>
      <c r="BF22" s="335"/>
      <c r="BG22" s="335"/>
      <c r="BH22" s="335"/>
      <c r="BI22" s="335"/>
      <c r="BJ22" s="335"/>
      <c r="BK22" s="335"/>
      <c r="BL22" s="335"/>
      <c r="BM22" s="335"/>
      <c r="BN22" s="335"/>
      <c r="BO22" s="335"/>
      <c r="BP22" s="335"/>
      <c r="BQ22" s="335"/>
      <c r="BR22" s="335"/>
      <c r="BS22" s="335"/>
      <c r="BT22" s="335"/>
      <c r="BU22" s="335"/>
      <c r="BV22" s="335"/>
      <c r="BW22" s="335"/>
    </row>
    <row r="23" spans="1:75" s="336" customFormat="1" ht="27.75">
      <c r="A23" s="506"/>
      <c r="B23" s="615" t="s">
        <v>228</v>
      </c>
      <c r="C23" s="480" t="s">
        <v>167</v>
      </c>
      <c r="D23" s="492">
        <v>15.5</v>
      </c>
      <c r="E23" s="480" t="s">
        <v>104</v>
      </c>
      <c r="F23" s="332">
        <v>8</v>
      </c>
      <c r="G23" s="331"/>
      <c r="H23" s="332"/>
      <c r="I23" s="480"/>
      <c r="J23" s="571"/>
      <c r="K23" s="480" t="s">
        <v>311</v>
      </c>
      <c r="L23" s="332">
        <v>5</v>
      </c>
      <c r="M23" s="480" t="s">
        <v>41</v>
      </c>
      <c r="N23" s="332">
        <v>15</v>
      </c>
      <c r="O23" s="480" t="s">
        <v>104</v>
      </c>
      <c r="P23" s="332">
        <v>8</v>
      </c>
      <c r="Q23" s="480" t="s">
        <v>255</v>
      </c>
      <c r="R23" s="332">
        <v>14</v>
      </c>
      <c r="S23" s="480"/>
      <c r="T23" s="332"/>
      <c r="U23" s="480"/>
      <c r="V23" s="332"/>
      <c r="W23" s="480" t="s">
        <v>311</v>
      </c>
      <c r="X23" s="332">
        <v>5</v>
      </c>
      <c r="Y23" s="480"/>
      <c r="Z23" s="332"/>
      <c r="AA23" s="480" t="s">
        <v>47</v>
      </c>
      <c r="AB23" s="332">
        <v>14</v>
      </c>
      <c r="AC23" s="331"/>
      <c r="AD23" s="332"/>
      <c r="AE23" s="331"/>
      <c r="AF23" s="332"/>
      <c r="AG23" s="331"/>
      <c r="AH23" s="332"/>
      <c r="AI23" s="480" t="s">
        <v>40</v>
      </c>
      <c r="AJ23" s="477">
        <v>23</v>
      </c>
      <c r="AK23" s="444">
        <f>AM23</f>
        <v>107.5</v>
      </c>
      <c r="AL23" s="370" t="s">
        <v>43</v>
      </c>
      <c r="AM23" s="444">
        <f>D23+F23+H23+J23+N23+P23+R23+T23+X23+AD23+AF23+AH23+AJ23+AB23+V23+L23+Z23</f>
        <v>107.5</v>
      </c>
      <c r="AN23" s="697" t="s">
        <v>139</v>
      </c>
      <c r="AO23" s="613" t="s">
        <v>43</v>
      </c>
      <c r="AP23" s="450">
        <v>12</v>
      </c>
      <c r="AQ23" s="335"/>
      <c r="AR23" s="335"/>
      <c r="AS23" s="335"/>
      <c r="AT23" s="335"/>
      <c r="AU23" s="335"/>
      <c r="AV23" s="335"/>
      <c r="AW23" s="335"/>
      <c r="AX23" s="335"/>
      <c r="AY23" s="335"/>
      <c r="AZ23" s="335"/>
      <c r="BA23" s="335"/>
      <c r="BB23" s="335"/>
      <c r="BC23" s="335"/>
      <c r="BD23" s="335"/>
      <c r="BE23" s="335"/>
      <c r="BF23" s="335"/>
      <c r="BG23" s="335"/>
      <c r="BH23" s="335"/>
      <c r="BI23" s="335"/>
      <c r="BJ23" s="335"/>
      <c r="BK23" s="335"/>
      <c r="BL23" s="335"/>
      <c r="BM23" s="335"/>
      <c r="BN23" s="335"/>
      <c r="BO23" s="335"/>
      <c r="BP23" s="335"/>
      <c r="BQ23" s="335"/>
      <c r="BR23" s="335"/>
      <c r="BS23" s="335"/>
      <c r="BT23" s="335"/>
      <c r="BU23" s="335"/>
      <c r="BV23" s="335"/>
      <c r="BW23" s="335"/>
    </row>
    <row r="24" spans="1:75" s="336" customFormat="1" ht="27.75">
      <c r="A24" s="506"/>
      <c r="B24" s="615" t="s">
        <v>93</v>
      </c>
      <c r="C24" s="616" t="s">
        <v>167</v>
      </c>
      <c r="D24" s="492">
        <v>15.5</v>
      </c>
      <c r="E24" s="480" t="s">
        <v>35</v>
      </c>
      <c r="F24" s="332">
        <v>20</v>
      </c>
      <c r="G24" s="331"/>
      <c r="H24" s="332"/>
      <c r="I24" s="480"/>
      <c r="J24" s="332"/>
      <c r="K24" s="480" t="s">
        <v>311</v>
      </c>
      <c r="L24" s="332">
        <v>5</v>
      </c>
      <c r="M24" s="331"/>
      <c r="N24" s="332"/>
      <c r="O24" s="480" t="s">
        <v>35</v>
      </c>
      <c r="P24" s="571" t="s">
        <v>104</v>
      </c>
      <c r="Q24" s="480" t="s">
        <v>255</v>
      </c>
      <c r="R24" s="332">
        <v>14</v>
      </c>
      <c r="S24" s="480"/>
      <c r="T24" s="332"/>
      <c r="U24" s="480"/>
      <c r="V24" s="332"/>
      <c r="W24" s="480" t="s">
        <v>311</v>
      </c>
      <c r="X24" s="332">
        <v>5</v>
      </c>
      <c r="Y24" s="331"/>
      <c r="Z24" s="332"/>
      <c r="AA24" s="331">
        <v>6</v>
      </c>
      <c r="AB24" s="332">
        <v>22</v>
      </c>
      <c r="AC24" s="331"/>
      <c r="AD24" s="332"/>
      <c r="AE24" s="331"/>
      <c r="AF24" s="332"/>
      <c r="AG24" s="331"/>
      <c r="AH24" s="332"/>
      <c r="AI24" s="480"/>
      <c r="AJ24" s="477"/>
      <c r="AK24" s="444">
        <f>AM24</f>
        <v>101.5</v>
      </c>
      <c r="AL24" s="370" t="s">
        <v>42</v>
      </c>
      <c r="AM24" s="444">
        <f>D24+F24+H24+J24+N24+P24+R24+T24+X24+AD24+AF24+AH24+AJ24+AB24+V24+L24+Z24</f>
        <v>101.5</v>
      </c>
      <c r="AN24" s="697" t="s">
        <v>145</v>
      </c>
      <c r="AO24" s="613" t="s">
        <v>42</v>
      </c>
      <c r="AP24" s="450">
        <v>13</v>
      </c>
      <c r="AQ24" s="335"/>
      <c r="AR24" s="335"/>
      <c r="AS24" s="335"/>
      <c r="AT24" s="335"/>
      <c r="AU24" s="335"/>
      <c r="AV24" s="335"/>
      <c r="AW24" s="335"/>
      <c r="AX24" s="335"/>
      <c r="AY24" s="335"/>
      <c r="AZ24" s="335"/>
      <c r="BA24" s="335"/>
      <c r="BB24" s="335"/>
      <c r="BC24" s="335"/>
      <c r="BD24" s="335"/>
      <c r="BE24" s="335"/>
      <c r="BF24" s="335"/>
      <c r="BG24" s="335"/>
      <c r="BH24" s="335"/>
      <c r="BI24" s="335"/>
      <c r="BJ24" s="335"/>
      <c r="BK24" s="335"/>
      <c r="BL24" s="335"/>
      <c r="BM24" s="335"/>
      <c r="BN24" s="335"/>
      <c r="BO24" s="335"/>
      <c r="BP24" s="335"/>
      <c r="BQ24" s="335"/>
      <c r="BR24" s="335"/>
      <c r="BS24" s="335"/>
      <c r="BT24" s="335"/>
      <c r="BU24" s="335"/>
      <c r="BV24" s="335"/>
      <c r="BW24" s="335"/>
    </row>
    <row r="25" spans="1:75" s="336" customFormat="1" ht="27.75">
      <c r="A25" s="506"/>
      <c r="B25" s="615" t="s">
        <v>80</v>
      </c>
      <c r="C25" s="333"/>
      <c r="D25" s="334"/>
      <c r="E25" s="480" t="s">
        <v>148</v>
      </c>
      <c r="F25" s="332">
        <v>1</v>
      </c>
      <c r="G25" s="331"/>
      <c r="H25" s="332"/>
      <c r="I25" s="331">
        <v>8</v>
      </c>
      <c r="J25" s="332">
        <v>20</v>
      </c>
      <c r="K25" s="480" t="s">
        <v>166</v>
      </c>
      <c r="L25" s="332">
        <v>22.5</v>
      </c>
      <c r="M25" s="480" t="s">
        <v>44</v>
      </c>
      <c r="N25" s="332">
        <v>18</v>
      </c>
      <c r="O25" s="480" t="s">
        <v>32</v>
      </c>
      <c r="P25" s="571" t="s">
        <v>131</v>
      </c>
      <c r="Q25" s="331"/>
      <c r="R25" s="332"/>
      <c r="S25" s="480"/>
      <c r="T25" s="332"/>
      <c r="U25" s="480"/>
      <c r="V25" s="332"/>
      <c r="W25" s="480" t="s">
        <v>311</v>
      </c>
      <c r="X25" s="332">
        <v>5</v>
      </c>
      <c r="Y25" s="331"/>
      <c r="Z25" s="332"/>
      <c r="AA25" s="331">
        <v>19</v>
      </c>
      <c r="AB25" s="331">
        <v>9</v>
      </c>
      <c r="AC25" s="331"/>
      <c r="AD25" s="332"/>
      <c r="AE25" s="331"/>
      <c r="AF25" s="332"/>
      <c r="AG25" s="331"/>
      <c r="AH25" s="332"/>
      <c r="AI25" s="480"/>
      <c r="AJ25" s="477"/>
      <c r="AK25" s="458">
        <f>AM25</f>
        <v>92.5</v>
      </c>
      <c r="AL25" s="370" t="s">
        <v>47</v>
      </c>
      <c r="AM25" s="444">
        <f>D25+F25+H25+J25+N25+P25+R25+T25+X25+AD25+AF25+AH25+AJ25+AB25+V25+L25+Z25</f>
        <v>92.5</v>
      </c>
      <c r="AN25" s="697" t="s">
        <v>140</v>
      </c>
      <c r="AO25" s="613" t="s">
        <v>47</v>
      </c>
      <c r="AP25" s="450">
        <v>14</v>
      </c>
      <c r="AQ25" s="335"/>
      <c r="AR25" s="335"/>
      <c r="AS25" s="335"/>
      <c r="AT25" s="335"/>
      <c r="AU25" s="335"/>
      <c r="AV25" s="335"/>
      <c r="AW25" s="335"/>
      <c r="AX25" s="335"/>
      <c r="AY25" s="335"/>
      <c r="AZ25" s="335"/>
      <c r="BA25" s="335"/>
      <c r="BB25" s="335"/>
      <c r="BC25" s="335"/>
      <c r="BD25" s="335"/>
      <c r="BE25" s="335"/>
      <c r="BF25" s="335"/>
      <c r="BG25" s="335"/>
      <c r="BH25" s="335"/>
      <c r="BI25" s="335"/>
      <c r="BJ25" s="335"/>
      <c r="BK25" s="335"/>
      <c r="BL25" s="335"/>
      <c r="BM25" s="335"/>
      <c r="BN25" s="335"/>
      <c r="BO25" s="335"/>
      <c r="BP25" s="335"/>
      <c r="BQ25" s="335"/>
      <c r="BR25" s="335"/>
      <c r="BS25" s="335"/>
      <c r="BT25" s="335"/>
      <c r="BU25" s="335"/>
      <c r="BV25" s="335"/>
      <c r="BW25" s="335"/>
    </row>
    <row r="26" spans="1:75" s="336" customFormat="1" ht="27.75">
      <c r="A26" s="506"/>
      <c r="B26" s="619" t="s">
        <v>87</v>
      </c>
      <c r="C26" s="620"/>
      <c r="D26" s="532"/>
      <c r="E26" s="480" t="s">
        <v>44</v>
      </c>
      <c r="F26" s="332">
        <v>18</v>
      </c>
      <c r="G26" s="621"/>
      <c r="H26" s="532"/>
      <c r="I26" s="622"/>
      <c r="J26" s="532"/>
      <c r="K26" s="480" t="s">
        <v>311</v>
      </c>
      <c r="L26" s="332">
        <v>5</v>
      </c>
      <c r="M26" s="621"/>
      <c r="N26" s="532"/>
      <c r="O26" s="331">
        <v>10</v>
      </c>
      <c r="P26" s="332">
        <v>18</v>
      </c>
      <c r="Q26" s="480" t="s">
        <v>59</v>
      </c>
      <c r="R26" s="332">
        <v>20.5</v>
      </c>
      <c r="S26" s="621"/>
      <c r="T26" s="532"/>
      <c r="U26" s="621"/>
      <c r="V26" s="532"/>
      <c r="W26" s="480" t="s">
        <v>36</v>
      </c>
      <c r="X26" s="480">
        <v>12.5</v>
      </c>
      <c r="Y26" s="621"/>
      <c r="Z26" s="532"/>
      <c r="AA26" s="331">
        <v>11</v>
      </c>
      <c r="AB26" s="332">
        <v>17</v>
      </c>
      <c r="AC26" s="621"/>
      <c r="AD26" s="532"/>
      <c r="AE26" s="621"/>
      <c r="AF26" s="532"/>
      <c r="AG26" s="621"/>
      <c r="AH26" s="532"/>
      <c r="AI26" s="621"/>
      <c r="AJ26" s="624"/>
      <c r="AK26" s="458">
        <f>AM26</f>
        <v>91</v>
      </c>
      <c r="AL26" s="370" t="s">
        <v>49</v>
      </c>
      <c r="AM26" s="444">
        <f>D26+F26+H26+J26+N26+P26+R26+T26+X26+AD26+AF26+AH26+AJ26+AB26+V26+L26+Z26</f>
        <v>91</v>
      </c>
      <c r="AN26" s="697" t="s">
        <v>141</v>
      </c>
      <c r="AO26" s="613" t="s">
        <v>49</v>
      </c>
      <c r="AP26" s="450">
        <v>15</v>
      </c>
      <c r="AQ26" s="335"/>
      <c r="AR26" s="335"/>
      <c r="AS26" s="335"/>
      <c r="AT26" s="335"/>
      <c r="AU26" s="335"/>
      <c r="AV26" s="335"/>
      <c r="AW26" s="335"/>
      <c r="AX26" s="335"/>
      <c r="AY26" s="335"/>
      <c r="AZ26" s="335"/>
      <c r="BA26" s="335"/>
      <c r="BB26" s="335"/>
      <c r="BC26" s="335"/>
      <c r="BD26" s="335"/>
      <c r="BE26" s="335"/>
      <c r="BF26" s="335"/>
      <c r="BG26" s="335"/>
      <c r="BH26" s="335"/>
      <c r="BI26" s="335"/>
      <c r="BJ26" s="335"/>
      <c r="BK26" s="335"/>
      <c r="BL26" s="335"/>
      <c r="BM26" s="335"/>
      <c r="BN26" s="335"/>
      <c r="BO26" s="335"/>
      <c r="BP26" s="335"/>
      <c r="BQ26" s="335"/>
      <c r="BR26" s="335"/>
      <c r="BS26" s="335"/>
      <c r="BT26" s="335"/>
      <c r="BU26" s="335"/>
      <c r="BV26" s="335"/>
      <c r="BW26" s="335"/>
    </row>
    <row r="27" spans="1:75" s="336" customFormat="1" ht="27.75">
      <c r="A27" s="506"/>
      <c r="B27" s="615" t="s">
        <v>82</v>
      </c>
      <c r="C27" s="616"/>
      <c r="D27" s="492"/>
      <c r="E27" s="480" t="s">
        <v>149</v>
      </c>
      <c r="F27" s="332">
        <v>1</v>
      </c>
      <c r="G27" s="331"/>
      <c r="H27" s="332"/>
      <c r="I27" s="481"/>
      <c r="J27" s="571"/>
      <c r="K27" s="480" t="s">
        <v>312</v>
      </c>
      <c r="L27" s="332">
        <v>1</v>
      </c>
      <c r="M27" s="331">
        <v>25</v>
      </c>
      <c r="N27" s="332">
        <v>3</v>
      </c>
      <c r="O27" s="331">
        <v>23</v>
      </c>
      <c r="P27" s="332">
        <v>5</v>
      </c>
      <c r="Q27" s="480" t="s">
        <v>314</v>
      </c>
      <c r="R27" s="332">
        <v>6</v>
      </c>
      <c r="S27" s="331">
        <v>10</v>
      </c>
      <c r="T27" s="332">
        <v>18</v>
      </c>
      <c r="U27" s="331"/>
      <c r="V27" s="332"/>
      <c r="W27" s="480" t="s">
        <v>167</v>
      </c>
      <c r="X27" s="571" t="s">
        <v>316</v>
      </c>
      <c r="Y27" s="331"/>
      <c r="Z27" s="332"/>
      <c r="AA27" s="331">
        <v>20</v>
      </c>
      <c r="AB27" s="332">
        <v>8</v>
      </c>
      <c r="AC27" s="331"/>
      <c r="AD27" s="332"/>
      <c r="AE27" s="331"/>
      <c r="AF27" s="332"/>
      <c r="AG27" s="331"/>
      <c r="AH27" s="332"/>
      <c r="AI27" s="480"/>
      <c r="AJ27" s="477"/>
      <c r="AK27" s="458">
        <f>AM27</f>
        <v>57.5</v>
      </c>
      <c r="AL27" s="370" t="s">
        <v>48</v>
      </c>
      <c r="AM27" s="444">
        <f>D27+F27+H27+J27+N27+P27+R27+T27+X27+AD27+AF27+AH27+AJ27+AB27+V27+L27+Z27</f>
        <v>57.5</v>
      </c>
      <c r="AN27" s="697" t="s">
        <v>150</v>
      </c>
      <c r="AO27" s="613" t="s">
        <v>48</v>
      </c>
      <c r="AP27" s="450">
        <v>16</v>
      </c>
      <c r="AQ27" s="335"/>
      <c r="AR27" s="335"/>
      <c r="AS27" s="335"/>
      <c r="AT27" s="335"/>
      <c r="AU27" s="335"/>
      <c r="AV27" s="335"/>
      <c r="AW27" s="335"/>
      <c r="AX27" s="335"/>
      <c r="AY27" s="335"/>
      <c r="AZ27" s="335"/>
      <c r="BA27" s="335"/>
      <c r="BB27" s="335"/>
      <c r="BC27" s="335"/>
      <c r="BD27" s="335"/>
      <c r="BE27" s="335"/>
      <c r="BF27" s="335"/>
      <c r="BG27" s="335"/>
      <c r="BH27" s="335"/>
      <c r="BI27" s="335"/>
      <c r="BJ27" s="335"/>
      <c r="BK27" s="335"/>
      <c r="BL27" s="335"/>
      <c r="BM27" s="335"/>
      <c r="BN27" s="335"/>
      <c r="BO27" s="335"/>
      <c r="BP27" s="335"/>
      <c r="BQ27" s="335"/>
      <c r="BR27" s="335"/>
      <c r="BS27" s="335"/>
      <c r="BT27" s="335"/>
      <c r="BU27" s="335"/>
      <c r="BV27" s="335"/>
      <c r="BW27" s="335"/>
    </row>
    <row r="28" spans="1:75" s="336" customFormat="1" ht="28.5" thickBot="1">
      <c r="A28" s="625"/>
      <c r="B28" s="619" t="s">
        <v>249</v>
      </c>
      <c r="C28" s="620"/>
      <c r="D28" s="532"/>
      <c r="E28" s="480"/>
      <c r="F28" s="332"/>
      <c r="G28" s="621"/>
      <c r="H28" s="532"/>
      <c r="I28" s="622"/>
      <c r="J28" s="679"/>
      <c r="K28" s="617" t="s">
        <v>167</v>
      </c>
      <c r="L28" s="332">
        <v>17</v>
      </c>
      <c r="M28" s="621"/>
      <c r="N28" s="532"/>
      <c r="O28" s="621"/>
      <c r="P28" s="532"/>
      <c r="Q28" s="480"/>
      <c r="R28" s="332"/>
      <c r="S28" s="480" t="s">
        <v>42</v>
      </c>
      <c r="T28" s="332">
        <v>15</v>
      </c>
      <c r="U28" s="480"/>
      <c r="V28" s="332"/>
      <c r="W28" s="480" t="s">
        <v>311</v>
      </c>
      <c r="X28" s="332">
        <v>5</v>
      </c>
      <c r="Y28" s="480"/>
      <c r="Z28" s="332"/>
      <c r="AA28" s="331">
        <v>13</v>
      </c>
      <c r="AB28" s="332">
        <v>15</v>
      </c>
      <c r="AC28" s="621"/>
      <c r="AD28" s="532"/>
      <c r="AE28" s="621"/>
      <c r="AF28" s="532"/>
      <c r="AG28" s="621"/>
      <c r="AH28" s="532"/>
      <c r="AI28" s="480"/>
      <c r="AJ28" s="477"/>
      <c r="AK28" s="444">
        <f>AM28</f>
        <v>52</v>
      </c>
      <c r="AL28" s="370" t="s">
        <v>131</v>
      </c>
      <c r="AM28" s="444">
        <f>D28+F28+H28+J28+N28+P28+R28+T28+X28+AD28+AF28+AH28+AJ28+AB28+V28+L28+Z28</f>
        <v>52</v>
      </c>
      <c r="AN28" s="697" t="s">
        <v>159</v>
      </c>
      <c r="AO28" s="613" t="s">
        <v>131</v>
      </c>
      <c r="AP28" s="450">
        <v>17</v>
      </c>
      <c r="AQ28" s="335"/>
      <c r="AR28" s="335"/>
      <c r="AS28" s="335"/>
      <c r="AT28" s="335"/>
      <c r="AU28" s="335"/>
      <c r="AV28" s="335"/>
      <c r="AW28" s="335"/>
      <c r="AX28" s="335"/>
      <c r="AY28" s="335"/>
      <c r="AZ28" s="335"/>
      <c r="BA28" s="335"/>
      <c r="BB28" s="335"/>
      <c r="BC28" s="335"/>
      <c r="BD28" s="335"/>
      <c r="BE28" s="335"/>
      <c r="BF28" s="335"/>
      <c r="BG28" s="335"/>
      <c r="BH28" s="335"/>
      <c r="BI28" s="335"/>
      <c r="BJ28" s="335"/>
      <c r="BK28" s="335"/>
      <c r="BL28" s="335"/>
      <c r="BM28" s="335"/>
      <c r="BN28" s="335"/>
      <c r="BO28" s="335"/>
      <c r="BP28" s="335"/>
      <c r="BQ28" s="335"/>
      <c r="BR28" s="335"/>
      <c r="BS28" s="335"/>
      <c r="BT28" s="335"/>
      <c r="BU28" s="335"/>
      <c r="BV28" s="335"/>
      <c r="BW28" s="335"/>
    </row>
    <row r="29" spans="1:75" s="336" customFormat="1" ht="28.5" thickBot="1">
      <c r="A29" s="625">
        <v>1</v>
      </c>
      <c r="B29" s="626" t="s">
        <v>248</v>
      </c>
      <c r="C29" s="689" t="s">
        <v>306</v>
      </c>
      <c r="D29" s="500">
        <v>7.5</v>
      </c>
      <c r="E29" s="629" t="s">
        <v>150</v>
      </c>
      <c r="F29" s="630">
        <v>1</v>
      </c>
      <c r="G29" s="636"/>
      <c r="H29" s="630"/>
      <c r="I29" s="629" t="s">
        <v>138</v>
      </c>
      <c r="J29" s="690" t="s">
        <v>33</v>
      </c>
      <c r="K29" s="634" t="s">
        <v>312</v>
      </c>
      <c r="L29" s="630">
        <v>1</v>
      </c>
      <c r="M29" s="629" t="s">
        <v>47</v>
      </c>
      <c r="N29" s="630">
        <v>14</v>
      </c>
      <c r="O29" s="636"/>
      <c r="P29" s="630"/>
      <c r="Q29" s="629"/>
      <c r="R29" s="630"/>
      <c r="S29" s="629"/>
      <c r="T29" s="630"/>
      <c r="U29" s="629"/>
      <c r="V29" s="630"/>
      <c r="W29" s="629" t="s">
        <v>311</v>
      </c>
      <c r="X29" s="635">
        <v>5</v>
      </c>
      <c r="Y29" s="629"/>
      <c r="Z29" s="630"/>
      <c r="AA29" s="629" t="s">
        <v>37</v>
      </c>
      <c r="AB29" s="630">
        <v>13.5</v>
      </c>
      <c r="AC29" s="636"/>
      <c r="AD29" s="630"/>
      <c r="AE29" s="631"/>
      <c r="AF29" s="628"/>
      <c r="AG29" s="636"/>
      <c r="AH29" s="630"/>
      <c r="AI29" s="629"/>
      <c r="AJ29" s="637"/>
      <c r="AK29" s="501">
        <f>AM29</f>
        <v>49</v>
      </c>
      <c r="AL29" s="433" t="s">
        <v>132</v>
      </c>
      <c r="AM29" s="638">
        <f>D29+F29+H29+J29+N29+P29+R29+T29+X29+AD29+AF29+AH29+AJ29+AB29+V29+L29+Z29</f>
        <v>49</v>
      </c>
      <c r="AN29" s="698" t="s">
        <v>152</v>
      </c>
      <c r="AO29" s="702" t="s">
        <v>132</v>
      </c>
      <c r="AP29" s="455">
        <v>18</v>
      </c>
      <c r="AQ29" s="335"/>
      <c r="AR29" s="335"/>
      <c r="AS29" s="335"/>
      <c r="AT29" s="335"/>
      <c r="AU29" s="335"/>
      <c r="AV29" s="335"/>
      <c r="AW29" s="335"/>
      <c r="AX29" s="335"/>
      <c r="AY29" s="335"/>
      <c r="AZ29" s="335"/>
      <c r="BA29" s="335"/>
      <c r="BB29" s="335"/>
      <c r="BC29" s="335"/>
      <c r="BD29" s="335"/>
      <c r="BE29" s="335"/>
      <c r="BF29" s="335"/>
      <c r="BG29" s="335"/>
      <c r="BH29" s="335"/>
      <c r="BI29" s="335"/>
      <c r="BJ29" s="335"/>
      <c r="BK29" s="335"/>
      <c r="BL29" s="335"/>
      <c r="BM29" s="335"/>
      <c r="BN29" s="335"/>
      <c r="BO29" s="335"/>
      <c r="BP29" s="335"/>
      <c r="BQ29" s="335"/>
      <c r="BR29" s="335"/>
      <c r="BS29" s="335"/>
      <c r="BT29" s="335"/>
      <c r="BU29" s="335"/>
      <c r="BV29" s="335"/>
      <c r="BW29" s="335"/>
    </row>
    <row r="30" spans="2:42" s="336" customFormat="1" ht="27.75">
      <c r="B30" s="639" t="s">
        <v>288</v>
      </c>
      <c r="C30" s="640"/>
      <c r="D30" s="640"/>
      <c r="E30" s="641"/>
      <c r="F30" s="640"/>
      <c r="G30" s="640"/>
      <c r="H30" s="640"/>
      <c r="I30" s="640"/>
      <c r="J30" s="640"/>
      <c r="K30" s="641"/>
      <c r="L30" s="640"/>
      <c r="M30" s="640"/>
      <c r="N30" s="640"/>
      <c r="O30" s="640"/>
      <c r="P30" s="640"/>
      <c r="Q30" s="640"/>
      <c r="R30" s="640"/>
      <c r="S30" s="640"/>
      <c r="T30" s="640"/>
      <c r="U30" s="641"/>
      <c r="V30" s="640"/>
      <c r="W30" s="641"/>
      <c r="X30" s="640"/>
      <c r="Y30" s="640"/>
      <c r="Z30" s="640"/>
      <c r="AA30" s="640"/>
      <c r="AB30" s="640"/>
      <c r="AC30" s="640"/>
      <c r="AD30" s="640"/>
      <c r="AE30" s="640"/>
      <c r="AF30" s="640"/>
      <c r="AG30" s="640"/>
      <c r="AH30" s="640"/>
      <c r="AI30" s="640"/>
      <c r="AJ30" s="640"/>
      <c r="AK30" s="642"/>
      <c r="AL30" s="643"/>
      <c r="AM30" s="644"/>
      <c r="AN30" s="699"/>
      <c r="AO30" s="644"/>
      <c r="AP30" s="545"/>
    </row>
    <row r="31" spans="1:75" s="336" customFormat="1" ht="27.75">
      <c r="A31" s="506"/>
      <c r="B31" s="669" t="s">
        <v>56</v>
      </c>
      <c r="C31" s="616" t="s">
        <v>166</v>
      </c>
      <c r="D31" s="492">
        <v>21.5</v>
      </c>
      <c r="E31" s="510" t="s">
        <v>36</v>
      </c>
      <c r="F31" s="509">
        <v>25</v>
      </c>
      <c r="G31" s="511">
        <v>14</v>
      </c>
      <c r="H31" s="509">
        <v>14</v>
      </c>
      <c r="I31" s="512" t="s">
        <v>39</v>
      </c>
      <c r="J31" s="509">
        <v>24</v>
      </c>
      <c r="K31" s="480" t="s">
        <v>167</v>
      </c>
      <c r="L31" s="332">
        <v>17</v>
      </c>
      <c r="M31" s="510" t="s">
        <v>33</v>
      </c>
      <c r="N31" s="509">
        <v>21</v>
      </c>
      <c r="O31" s="510" t="s">
        <v>47</v>
      </c>
      <c r="P31" s="509">
        <v>14</v>
      </c>
      <c r="Q31" s="510" t="s">
        <v>40</v>
      </c>
      <c r="R31" s="509">
        <v>23</v>
      </c>
      <c r="S31" s="510" t="s">
        <v>39</v>
      </c>
      <c r="T31" s="647" t="s">
        <v>146</v>
      </c>
      <c r="U31" s="510" t="s">
        <v>59</v>
      </c>
      <c r="V31" s="509">
        <v>20.5</v>
      </c>
      <c r="W31" s="510" t="s">
        <v>167</v>
      </c>
      <c r="X31" s="648">
        <v>15.5</v>
      </c>
      <c r="Y31" s="510" t="s">
        <v>33</v>
      </c>
      <c r="Z31" s="509">
        <v>24</v>
      </c>
      <c r="AA31" s="510"/>
      <c r="AB31" s="509"/>
      <c r="AC31" s="511">
        <v>16</v>
      </c>
      <c r="AD31" s="509">
        <v>12</v>
      </c>
      <c r="AE31" s="510" t="s">
        <v>33</v>
      </c>
      <c r="AF31" s="509">
        <v>21</v>
      </c>
      <c r="AG31" s="511">
        <v>13</v>
      </c>
      <c r="AH31" s="509">
        <v>15</v>
      </c>
      <c r="AI31" s="480" t="s">
        <v>112</v>
      </c>
      <c r="AJ31" s="477">
        <v>13.5</v>
      </c>
      <c r="AK31" s="649">
        <f>AM31</f>
        <v>305</v>
      </c>
      <c r="AL31" s="650" t="s">
        <v>41</v>
      </c>
      <c r="AM31" s="649">
        <f>D31+F31+H31+J31+N31+P31+R31+T31+X31+AD31+AF31+AH31+AJ31+AB31+V31+L31+Z31</f>
        <v>305</v>
      </c>
      <c r="AN31" s="697" t="s">
        <v>40</v>
      </c>
      <c r="AO31" s="553">
        <v>1</v>
      </c>
      <c r="AP31" s="432" t="s">
        <v>136</v>
      </c>
      <c r="AQ31" s="335"/>
      <c r="AR31" s="335"/>
      <c r="AS31" s="335"/>
      <c r="AT31" s="335"/>
      <c r="AU31" s="335"/>
      <c r="AV31" s="335"/>
      <c r="AW31" s="335"/>
      <c r="AX31" s="335"/>
      <c r="AY31" s="335"/>
      <c r="AZ31" s="335"/>
      <c r="BA31" s="335"/>
      <c r="BB31" s="335"/>
      <c r="BC31" s="335"/>
      <c r="BD31" s="335"/>
      <c r="BE31" s="335"/>
      <c r="BF31" s="335"/>
      <c r="BG31" s="335"/>
      <c r="BH31" s="335"/>
      <c r="BI31" s="335"/>
      <c r="BJ31" s="335"/>
      <c r="BK31" s="335"/>
      <c r="BL31" s="335"/>
      <c r="BM31" s="335"/>
      <c r="BN31" s="335"/>
      <c r="BO31" s="335"/>
      <c r="BP31" s="335"/>
      <c r="BQ31" s="335"/>
      <c r="BR31" s="335"/>
      <c r="BS31" s="335"/>
      <c r="BT31" s="335"/>
      <c r="BU31" s="335"/>
      <c r="BV31" s="335"/>
      <c r="BW31" s="335"/>
    </row>
    <row r="32" spans="1:75" s="336" customFormat="1" ht="28.5" thickBot="1">
      <c r="A32" s="625"/>
      <c r="B32" s="615" t="s">
        <v>89</v>
      </c>
      <c r="C32" s="616" t="s">
        <v>167</v>
      </c>
      <c r="D32" s="492">
        <v>15.5</v>
      </c>
      <c r="E32" s="480" t="s">
        <v>34</v>
      </c>
      <c r="F32" s="332">
        <v>19</v>
      </c>
      <c r="G32" s="331">
        <v>17</v>
      </c>
      <c r="H32" s="332">
        <v>11</v>
      </c>
      <c r="I32" s="480" t="s">
        <v>131</v>
      </c>
      <c r="J32" s="571" t="s">
        <v>32</v>
      </c>
      <c r="K32" s="480" t="s">
        <v>311</v>
      </c>
      <c r="L32" s="332">
        <v>5</v>
      </c>
      <c r="M32" s="480" t="s">
        <v>136</v>
      </c>
      <c r="N32" s="332">
        <v>9</v>
      </c>
      <c r="O32" s="480" t="s">
        <v>34</v>
      </c>
      <c r="P32" s="332">
        <v>19</v>
      </c>
      <c r="Q32" s="480" t="s">
        <v>34</v>
      </c>
      <c r="R32" s="332">
        <v>19</v>
      </c>
      <c r="S32" s="480" t="s">
        <v>38</v>
      </c>
      <c r="T32" s="571" t="s">
        <v>139</v>
      </c>
      <c r="U32" s="480" t="s">
        <v>43</v>
      </c>
      <c r="V32" s="332">
        <v>16</v>
      </c>
      <c r="W32" s="480" t="s">
        <v>311</v>
      </c>
      <c r="X32" s="332">
        <v>5</v>
      </c>
      <c r="Y32" s="480"/>
      <c r="Z32" s="332"/>
      <c r="AA32" s="480" t="s">
        <v>39</v>
      </c>
      <c r="AB32" s="332">
        <v>24</v>
      </c>
      <c r="AC32" s="331"/>
      <c r="AD32" s="332"/>
      <c r="AE32" s="331">
        <v>10</v>
      </c>
      <c r="AF32" s="332">
        <v>18</v>
      </c>
      <c r="AG32" s="331">
        <v>11</v>
      </c>
      <c r="AH32" s="332">
        <v>17</v>
      </c>
      <c r="AI32" s="480" t="s">
        <v>38</v>
      </c>
      <c r="AJ32" s="477">
        <v>22</v>
      </c>
      <c r="AK32" s="444">
        <f>AM32</f>
        <v>232.5</v>
      </c>
      <c r="AL32" s="650" t="s">
        <v>37</v>
      </c>
      <c r="AM32" s="444">
        <f>D32+F32+H32+J32+N32+P32+R32+T32+X32+AD32+AF32+AH32+AJ32+AB32+V32+L32+Z32</f>
        <v>232.5</v>
      </c>
      <c r="AN32" s="697" t="s">
        <v>34</v>
      </c>
      <c r="AO32" s="553">
        <v>2</v>
      </c>
      <c r="AP32" s="432" t="s">
        <v>104</v>
      </c>
      <c r="AQ32" s="335"/>
      <c r="AR32" s="335"/>
      <c r="AS32" s="335"/>
      <c r="AT32" s="335"/>
      <c r="AU32" s="335"/>
      <c r="AV32" s="335"/>
      <c r="AW32" s="335"/>
      <c r="AX32" s="335"/>
      <c r="AY32" s="335"/>
      <c r="AZ32" s="335"/>
      <c r="BA32" s="335"/>
      <c r="BB32" s="335"/>
      <c r="BC32" s="335"/>
      <c r="BD32" s="335"/>
      <c r="BE32" s="335"/>
      <c r="BF32" s="335"/>
      <c r="BG32" s="335"/>
      <c r="BH32" s="335"/>
      <c r="BI32" s="335"/>
      <c r="BJ32" s="335"/>
      <c r="BK32" s="335"/>
      <c r="BL32" s="335"/>
      <c r="BM32" s="335"/>
      <c r="BN32" s="335"/>
      <c r="BO32" s="335"/>
      <c r="BP32" s="335"/>
      <c r="BQ32" s="335"/>
      <c r="BR32" s="335"/>
      <c r="BS32" s="335"/>
      <c r="BT32" s="335"/>
      <c r="BU32" s="335"/>
      <c r="BV32" s="335"/>
      <c r="BW32" s="335"/>
    </row>
    <row r="33" spans="1:75" s="336" customFormat="1" ht="27.75">
      <c r="A33" s="329"/>
      <c r="B33" s="615" t="s">
        <v>86</v>
      </c>
      <c r="C33" s="616" t="s">
        <v>306</v>
      </c>
      <c r="D33" s="492">
        <v>7.5</v>
      </c>
      <c r="E33" s="480" t="s">
        <v>136</v>
      </c>
      <c r="F33" s="332">
        <v>9</v>
      </c>
      <c r="G33" s="331">
        <v>6</v>
      </c>
      <c r="H33" s="332">
        <v>22</v>
      </c>
      <c r="I33" s="480" t="s">
        <v>132</v>
      </c>
      <c r="J33" s="571" t="s">
        <v>44</v>
      </c>
      <c r="K33" s="480" t="s">
        <v>311</v>
      </c>
      <c r="L33" s="332">
        <v>5</v>
      </c>
      <c r="M33" s="480" t="s">
        <v>148</v>
      </c>
      <c r="N33" s="332">
        <v>1</v>
      </c>
      <c r="O33" s="480" t="s">
        <v>48</v>
      </c>
      <c r="P33" s="571" t="s">
        <v>43</v>
      </c>
      <c r="Q33" s="480" t="s">
        <v>59</v>
      </c>
      <c r="R33" s="332">
        <v>20.5</v>
      </c>
      <c r="S33" s="480" t="s">
        <v>37</v>
      </c>
      <c r="T33" s="571" t="s">
        <v>147</v>
      </c>
      <c r="U33" s="480" t="s">
        <v>59</v>
      </c>
      <c r="V33" s="332">
        <v>20.5</v>
      </c>
      <c r="W33" s="480" t="s">
        <v>167</v>
      </c>
      <c r="X33" s="571" t="s">
        <v>316</v>
      </c>
      <c r="Y33" s="331">
        <v>6</v>
      </c>
      <c r="Z33" s="332">
        <v>25</v>
      </c>
      <c r="AA33" s="480"/>
      <c r="AB33" s="332"/>
      <c r="AC33" s="331">
        <v>19</v>
      </c>
      <c r="AD33" s="332">
        <v>9</v>
      </c>
      <c r="AE33" s="480" t="s">
        <v>32</v>
      </c>
      <c r="AF33" s="332">
        <v>17</v>
      </c>
      <c r="AG33" s="480" t="s">
        <v>302</v>
      </c>
      <c r="AH33" s="332">
        <v>6.5</v>
      </c>
      <c r="AI33" s="480" t="s">
        <v>132</v>
      </c>
      <c r="AJ33" s="477">
        <v>10</v>
      </c>
      <c r="AK33" s="444">
        <f>AM33</f>
        <v>217.5</v>
      </c>
      <c r="AL33" s="650" t="s">
        <v>36</v>
      </c>
      <c r="AM33" s="444">
        <f>D33+F33+H33+J33+N33+P33+R33+T33+X33+AD33+AF33+AH33+AJ33+AB33+V33+L33+Z33</f>
        <v>217.5</v>
      </c>
      <c r="AN33" s="697" t="s">
        <v>32</v>
      </c>
      <c r="AO33" s="553">
        <v>3</v>
      </c>
      <c r="AP33" s="432" t="s">
        <v>138</v>
      </c>
      <c r="AQ33" s="335"/>
      <c r="AR33" s="335"/>
      <c r="AS33" s="335"/>
      <c r="AT33" s="335"/>
      <c r="AU33" s="335"/>
      <c r="AV33" s="335"/>
      <c r="AW33" s="335"/>
      <c r="AX33" s="335"/>
      <c r="AY33" s="335"/>
      <c r="AZ33" s="335"/>
      <c r="BA33" s="335"/>
      <c r="BB33" s="335"/>
      <c r="BC33" s="335"/>
      <c r="BD33" s="335"/>
      <c r="BE33" s="335"/>
      <c r="BF33" s="335"/>
      <c r="BG33" s="335"/>
      <c r="BH33" s="335"/>
      <c r="BI33" s="335"/>
      <c r="BJ33" s="335"/>
      <c r="BK33" s="335"/>
      <c r="BL33" s="335"/>
      <c r="BM33" s="335"/>
      <c r="BN33" s="335"/>
      <c r="BO33" s="335"/>
      <c r="BP33" s="335"/>
      <c r="BQ33" s="335"/>
      <c r="BR33" s="335"/>
      <c r="BS33" s="335"/>
      <c r="BT33" s="335"/>
      <c r="BU33" s="335"/>
      <c r="BV33" s="335"/>
      <c r="BW33" s="335"/>
    </row>
    <row r="34" spans="1:75" s="336" customFormat="1" ht="27.75">
      <c r="A34" s="329"/>
      <c r="B34" s="615" t="s">
        <v>88</v>
      </c>
      <c r="C34" s="616" t="s">
        <v>306</v>
      </c>
      <c r="D34" s="492">
        <v>7.5</v>
      </c>
      <c r="E34" s="480" t="s">
        <v>38</v>
      </c>
      <c r="F34" s="332">
        <v>22</v>
      </c>
      <c r="G34" s="331">
        <v>12</v>
      </c>
      <c r="H34" s="332">
        <v>16</v>
      </c>
      <c r="I34" s="480" t="s">
        <v>139</v>
      </c>
      <c r="J34" s="571" t="s">
        <v>38</v>
      </c>
      <c r="K34" s="480" t="s">
        <v>311</v>
      </c>
      <c r="L34" s="332">
        <v>5</v>
      </c>
      <c r="M34" s="480" t="s">
        <v>145</v>
      </c>
      <c r="N34" s="332">
        <v>5</v>
      </c>
      <c r="O34" s="480"/>
      <c r="P34" s="332"/>
      <c r="Q34" s="480" t="s">
        <v>255</v>
      </c>
      <c r="R34" s="332">
        <v>14</v>
      </c>
      <c r="S34" s="480" t="s">
        <v>104</v>
      </c>
      <c r="T34" s="332">
        <v>8</v>
      </c>
      <c r="U34" s="480" t="s">
        <v>49</v>
      </c>
      <c r="V34" s="332">
        <v>13</v>
      </c>
      <c r="W34" s="480" t="s">
        <v>311</v>
      </c>
      <c r="X34" s="332">
        <v>5</v>
      </c>
      <c r="Y34" s="480"/>
      <c r="Z34" s="332"/>
      <c r="AA34" s="480" t="s">
        <v>43</v>
      </c>
      <c r="AB34" s="332">
        <v>16</v>
      </c>
      <c r="AC34" s="331">
        <v>13</v>
      </c>
      <c r="AD34" s="332">
        <v>15</v>
      </c>
      <c r="AE34" s="331">
        <v>2</v>
      </c>
      <c r="AF34" s="332">
        <v>27</v>
      </c>
      <c r="AG34" s="331">
        <v>10</v>
      </c>
      <c r="AH34" s="332">
        <v>18</v>
      </c>
      <c r="AI34" s="480" t="s">
        <v>321</v>
      </c>
      <c r="AJ34" s="477">
        <v>12.5</v>
      </c>
      <c r="AK34" s="444">
        <f>AM34</f>
        <v>190</v>
      </c>
      <c r="AL34" s="650" t="s">
        <v>39</v>
      </c>
      <c r="AM34" s="444">
        <f>D34+F34+H34+J34+N34+P34+R34+T34+X34+AD34+AF34+AH34+AJ34+AB34+V34+L34+Z34</f>
        <v>190</v>
      </c>
      <c r="AN34" s="697" t="s">
        <v>49</v>
      </c>
      <c r="AO34" s="553">
        <v>4</v>
      </c>
      <c r="AP34" s="432" t="s">
        <v>139</v>
      </c>
      <c r="AQ34" s="335"/>
      <c r="AR34" s="335"/>
      <c r="AS34" s="335"/>
      <c r="AT34" s="335"/>
      <c r="AU34" s="335"/>
      <c r="AV34" s="335"/>
      <c r="AW34" s="335"/>
      <c r="AX34" s="335"/>
      <c r="AY34" s="335"/>
      <c r="AZ34" s="335"/>
      <c r="BA34" s="335"/>
      <c r="BB34" s="335"/>
      <c r="BC34" s="335"/>
      <c r="BD34" s="335"/>
      <c r="BE34" s="335"/>
      <c r="BF34" s="335"/>
      <c r="BG34" s="335"/>
      <c r="BH34" s="335"/>
      <c r="BI34" s="335"/>
      <c r="BJ34" s="335"/>
      <c r="BK34" s="335"/>
      <c r="BL34" s="335"/>
      <c r="BM34" s="335"/>
      <c r="BN34" s="335"/>
      <c r="BO34" s="335"/>
      <c r="BP34" s="335"/>
      <c r="BQ34" s="335"/>
      <c r="BR34" s="335"/>
      <c r="BS34" s="335"/>
      <c r="BT34" s="335"/>
      <c r="BU34" s="335"/>
      <c r="BV34" s="335"/>
      <c r="BW34" s="335"/>
    </row>
    <row r="35" spans="1:42" s="336" customFormat="1" ht="27.75">
      <c r="A35" s="506"/>
      <c r="B35" s="615" t="s">
        <v>83</v>
      </c>
      <c r="C35" s="616" t="s">
        <v>167</v>
      </c>
      <c r="D35" s="492">
        <v>15.5</v>
      </c>
      <c r="E35" s="480" t="s">
        <v>48</v>
      </c>
      <c r="F35" s="332">
        <v>12</v>
      </c>
      <c r="G35" s="331">
        <v>15</v>
      </c>
      <c r="H35" s="332">
        <v>13</v>
      </c>
      <c r="I35" s="480" t="s">
        <v>48</v>
      </c>
      <c r="J35" s="571" t="s">
        <v>43</v>
      </c>
      <c r="K35" s="480" t="s">
        <v>311</v>
      </c>
      <c r="L35" s="332">
        <v>5</v>
      </c>
      <c r="M35" s="480" t="s">
        <v>38</v>
      </c>
      <c r="N35" s="332">
        <v>22</v>
      </c>
      <c r="O35" s="480"/>
      <c r="P35" s="332"/>
      <c r="Q35" s="480" t="s">
        <v>314</v>
      </c>
      <c r="R35" s="332">
        <v>6</v>
      </c>
      <c r="S35" s="480" t="s">
        <v>138</v>
      </c>
      <c r="T35" s="571" t="s">
        <v>33</v>
      </c>
      <c r="U35" s="480"/>
      <c r="V35" s="332"/>
      <c r="W35" s="480" t="s">
        <v>167</v>
      </c>
      <c r="X35" s="571" t="s">
        <v>316</v>
      </c>
      <c r="Y35" s="480"/>
      <c r="Z35" s="332"/>
      <c r="AA35" s="480" t="s">
        <v>48</v>
      </c>
      <c r="AB35" s="332">
        <v>12</v>
      </c>
      <c r="AC35" s="331">
        <v>11</v>
      </c>
      <c r="AD35" s="332">
        <v>17</v>
      </c>
      <c r="AE35" s="331"/>
      <c r="AF35" s="332"/>
      <c r="AG35" s="331">
        <v>19</v>
      </c>
      <c r="AH35" s="332">
        <v>9</v>
      </c>
      <c r="AI35" s="480" t="s">
        <v>302</v>
      </c>
      <c r="AJ35" s="477">
        <v>6.5</v>
      </c>
      <c r="AK35" s="458">
        <f>AM35</f>
        <v>143.5</v>
      </c>
      <c r="AL35" s="650" t="s">
        <v>40</v>
      </c>
      <c r="AM35" s="444">
        <f>D35+F35+H35+J35+N35+P35+R35+T35+X35+AD35+AF35+AH41+AJ35+AB35+V35+L35+Z35</f>
        <v>143.5</v>
      </c>
      <c r="AN35" s="697" t="s">
        <v>136</v>
      </c>
      <c r="AO35" s="553">
        <v>5</v>
      </c>
      <c r="AP35" s="432" t="s">
        <v>145</v>
      </c>
    </row>
    <row r="36" spans="1:75" s="336" customFormat="1" ht="27.75">
      <c r="A36" s="329"/>
      <c r="B36" s="619" t="s">
        <v>221</v>
      </c>
      <c r="C36" s="616" t="s">
        <v>274</v>
      </c>
      <c r="D36" s="492">
        <v>2.5</v>
      </c>
      <c r="E36" s="622"/>
      <c r="F36" s="532"/>
      <c r="G36" s="621"/>
      <c r="H36" s="532"/>
      <c r="I36" s="480" t="s">
        <v>146</v>
      </c>
      <c r="J36" s="571" t="s">
        <v>39</v>
      </c>
      <c r="K36" s="480" t="s">
        <v>167</v>
      </c>
      <c r="L36" s="332">
        <v>17</v>
      </c>
      <c r="M36" s="331">
        <v>30</v>
      </c>
      <c r="N36" s="332">
        <v>1</v>
      </c>
      <c r="O36" s="331">
        <v>17</v>
      </c>
      <c r="P36" s="332">
        <v>11</v>
      </c>
      <c r="Q36" s="480" t="s">
        <v>314</v>
      </c>
      <c r="R36" s="332">
        <v>6</v>
      </c>
      <c r="S36" s="480" t="s">
        <v>33</v>
      </c>
      <c r="T36" s="332">
        <v>21</v>
      </c>
      <c r="U36" s="480" t="s">
        <v>32</v>
      </c>
      <c r="V36" s="332">
        <v>17</v>
      </c>
      <c r="W36" s="480" t="s">
        <v>311</v>
      </c>
      <c r="X36" s="332">
        <v>5</v>
      </c>
      <c r="Y36" s="480"/>
      <c r="Z36" s="332"/>
      <c r="AA36" s="480" t="s">
        <v>41</v>
      </c>
      <c r="AB36" s="332">
        <v>30</v>
      </c>
      <c r="AC36" s="331"/>
      <c r="AD36" s="332"/>
      <c r="AE36" s="621"/>
      <c r="AF36" s="532"/>
      <c r="AG36" s="621"/>
      <c r="AH36" s="532"/>
      <c r="AI36" s="480"/>
      <c r="AJ36" s="332"/>
      <c r="AK36" s="444">
        <f>AM36</f>
        <v>114.5</v>
      </c>
      <c r="AL36" s="650" t="s">
        <v>38</v>
      </c>
      <c r="AM36" s="444">
        <f>D36+F36+H36+J36+N36+P36+R36+T36+X36+AD36+AF36+AH36+AJ36+AB36+V36+L36+Z36</f>
        <v>114.5</v>
      </c>
      <c r="AN36" s="700">
        <v>21</v>
      </c>
      <c r="AO36" s="553">
        <v>6</v>
      </c>
      <c r="AP36" s="432" t="s">
        <v>146</v>
      </c>
      <c r="AQ36" s="335"/>
      <c r="AR36" s="335"/>
      <c r="AS36" s="335"/>
      <c r="AT36" s="335"/>
      <c r="AU36" s="335"/>
      <c r="AV36" s="335"/>
      <c r="AW36" s="335"/>
      <c r="AX36" s="335"/>
      <c r="AY36" s="335"/>
      <c r="AZ36" s="335"/>
      <c r="BA36" s="335"/>
      <c r="BB36" s="335"/>
      <c r="BC36" s="335"/>
      <c r="BD36" s="335"/>
      <c r="BE36" s="335"/>
      <c r="BF36" s="335"/>
      <c r="BG36" s="335"/>
      <c r="BH36" s="335"/>
      <c r="BI36" s="335"/>
      <c r="BJ36" s="335"/>
      <c r="BK36" s="335"/>
      <c r="BL36" s="335"/>
      <c r="BM36" s="335"/>
      <c r="BN36" s="335"/>
      <c r="BO36" s="335"/>
      <c r="BP36" s="335"/>
      <c r="BQ36" s="335"/>
      <c r="BR36" s="335"/>
      <c r="BS36" s="335"/>
      <c r="BT36" s="335"/>
      <c r="BU36" s="335"/>
      <c r="BV36" s="335"/>
      <c r="BW36" s="335"/>
    </row>
    <row r="37" spans="1:75" s="336" customFormat="1" ht="27.75">
      <c r="A37" s="506"/>
      <c r="B37" s="619" t="s">
        <v>117</v>
      </c>
      <c r="C37" s="616" t="s">
        <v>306</v>
      </c>
      <c r="D37" s="492">
        <v>7.5</v>
      </c>
      <c r="E37" s="480" t="s">
        <v>139</v>
      </c>
      <c r="F37" s="332">
        <v>6</v>
      </c>
      <c r="G37" s="331"/>
      <c r="H37" s="332"/>
      <c r="I37" s="480" t="s">
        <v>145</v>
      </c>
      <c r="J37" s="571" t="s">
        <v>40</v>
      </c>
      <c r="K37" s="480" t="s">
        <v>312</v>
      </c>
      <c r="L37" s="332">
        <v>1</v>
      </c>
      <c r="M37" s="480" t="s">
        <v>147</v>
      </c>
      <c r="N37" s="332">
        <v>1</v>
      </c>
      <c r="O37" s="480" t="s">
        <v>140</v>
      </c>
      <c r="P37" s="332">
        <v>3</v>
      </c>
      <c r="Q37" s="480"/>
      <c r="R37" s="332"/>
      <c r="S37" s="480" t="s">
        <v>49</v>
      </c>
      <c r="T37" s="571" t="s">
        <v>42</v>
      </c>
      <c r="U37" s="480" t="s">
        <v>47</v>
      </c>
      <c r="V37" s="332">
        <v>14</v>
      </c>
      <c r="W37" s="480"/>
      <c r="X37" s="332"/>
      <c r="Y37" s="480"/>
      <c r="Z37" s="332"/>
      <c r="AA37" s="480"/>
      <c r="AB37" s="332"/>
      <c r="AC37" s="331">
        <v>8</v>
      </c>
      <c r="AD37" s="332">
        <v>20</v>
      </c>
      <c r="AE37" s="621"/>
      <c r="AF37" s="532"/>
      <c r="AG37" s="331">
        <v>15</v>
      </c>
      <c r="AH37" s="332">
        <v>13</v>
      </c>
      <c r="AI37" s="480" t="s">
        <v>42</v>
      </c>
      <c r="AJ37" s="477">
        <v>15</v>
      </c>
      <c r="AK37" s="444">
        <f>AM37</f>
        <v>98.5</v>
      </c>
      <c r="AL37" s="650" t="s">
        <v>33</v>
      </c>
      <c r="AM37" s="444">
        <f>D37+F37+H37+J37+N37+P37+R37+T37+X37+AD37+AF37+AH37+AJ37+AB37+V37+L37+Z37</f>
        <v>98.5</v>
      </c>
      <c r="AN37" s="697" t="s">
        <v>146</v>
      </c>
      <c r="AO37" s="553">
        <v>7</v>
      </c>
      <c r="AP37" s="432" t="s">
        <v>140</v>
      </c>
      <c r="AQ37" s="335"/>
      <c r="AR37" s="335"/>
      <c r="AS37" s="335"/>
      <c r="AT37" s="335"/>
      <c r="AU37" s="335"/>
      <c r="AV37" s="335"/>
      <c r="AW37" s="335"/>
      <c r="AX37" s="335"/>
      <c r="AY37" s="335"/>
      <c r="AZ37" s="335"/>
      <c r="BA37" s="335"/>
      <c r="BB37" s="335"/>
      <c r="BC37" s="335"/>
      <c r="BD37" s="335"/>
      <c r="BE37" s="335"/>
      <c r="BF37" s="335"/>
      <c r="BG37" s="335"/>
      <c r="BH37" s="335"/>
      <c r="BI37" s="335"/>
      <c r="BJ37" s="335"/>
      <c r="BK37" s="335"/>
      <c r="BL37" s="335"/>
      <c r="BM37" s="335"/>
      <c r="BN37" s="335"/>
      <c r="BO37" s="335"/>
      <c r="BP37" s="335"/>
      <c r="BQ37" s="335"/>
      <c r="BR37" s="335"/>
      <c r="BS37" s="335"/>
      <c r="BT37" s="335"/>
      <c r="BU37" s="335"/>
      <c r="BV37" s="335"/>
      <c r="BW37" s="335"/>
    </row>
    <row r="38" spans="1:75" s="336" customFormat="1" ht="27.75">
      <c r="A38" s="651"/>
      <c r="B38" s="615" t="s">
        <v>208</v>
      </c>
      <c r="C38" s="480" t="s">
        <v>306</v>
      </c>
      <c r="D38" s="492">
        <v>7.5</v>
      </c>
      <c r="E38" s="480" t="s">
        <v>159</v>
      </c>
      <c r="F38" s="332">
        <v>1</v>
      </c>
      <c r="G38" s="331"/>
      <c r="H38" s="332"/>
      <c r="I38" s="331"/>
      <c r="J38" s="571"/>
      <c r="K38" s="480" t="s">
        <v>311</v>
      </c>
      <c r="L38" s="332">
        <v>5</v>
      </c>
      <c r="M38" s="480" t="s">
        <v>42</v>
      </c>
      <c r="N38" s="332">
        <v>15</v>
      </c>
      <c r="O38" s="480"/>
      <c r="P38" s="332"/>
      <c r="Q38" s="480" t="s">
        <v>255</v>
      </c>
      <c r="R38" s="332">
        <v>14</v>
      </c>
      <c r="S38" s="480" t="s">
        <v>34</v>
      </c>
      <c r="T38" s="332">
        <v>19</v>
      </c>
      <c r="U38" s="480"/>
      <c r="V38" s="332"/>
      <c r="W38" s="480" t="s">
        <v>166</v>
      </c>
      <c r="X38" s="571" t="s">
        <v>315</v>
      </c>
      <c r="Y38" s="480"/>
      <c r="Z38" s="332"/>
      <c r="AA38" s="480" t="s">
        <v>138</v>
      </c>
      <c r="AB38" s="332">
        <v>7</v>
      </c>
      <c r="AC38" s="331"/>
      <c r="AD38" s="332"/>
      <c r="AE38" s="331"/>
      <c r="AF38" s="332"/>
      <c r="AG38" s="331"/>
      <c r="AH38" s="332"/>
      <c r="AI38" s="480"/>
      <c r="AJ38" s="477"/>
      <c r="AK38" s="458">
        <f>AM38</f>
        <v>90</v>
      </c>
      <c r="AL38" s="650" t="s">
        <v>35</v>
      </c>
      <c r="AM38" s="444">
        <f>D38+F38+H38+J38+N38+P38+R38+T38+X38+AD38+AF38+AH38+AJ38+AB38+V38+L38+Z38</f>
        <v>90</v>
      </c>
      <c r="AN38" s="697" t="s">
        <v>147</v>
      </c>
      <c r="AO38" s="553">
        <v>8</v>
      </c>
      <c r="AP38" s="432" t="s">
        <v>141</v>
      </c>
      <c r="AQ38" s="335"/>
      <c r="AR38" s="335"/>
      <c r="AS38" s="335"/>
      <c r="AT38" s="335"/>
      <c r="AU38" s="335"/>
      <c r="AV38" s="335"/>
      <c r="AW38" s="335"/>
      <c r="AX38" s="335"/>
      <c r="AY38" s="335"/>
      <c r="AZ38" s="335"/>
      <c r="BA38" s="335"/>
      <c r="BB38" s="335"/>
      <c r="BC38" s="335"/>
      <c r="BD38" s="335"/>
      <c r="BE38" s="335"/>
      <c r="BF38" s="335"/>
      <c r="BG38" s="335"/>
      <c r="BH38" s="335"/>
      <c r="BI38" s="335"/>
      <c r="BJ38" s="335"/>
      <c r="BK38" s="335"/>
      <c r="BL38" s="335"/>
      <c r="BM38" s="335"/>
      <c r="BN38" s="335"/>
      <c r="BO38" s="335"/>
      <c r="BP38" s="335"/>
      <c r="BQ38" s="335"/>
      <c r="BR38" s="335"/>
      <c r="BS38" s="335"/>
      <c r="BT38" s="335"/>
      <c r="BU38" s="335"/>
      <c r="BV38" s="335"/>
      <c r="BW38" s="335"/>
    </row>
    <row r="39" spans="1:75" s="336" customFormat="1" ht="27.75">
      <c r="A39" s="506"/>
      <c r="B39" s="615" t="s">
        <v>217</v>
      </c>
      <c r="C39" s="479"/>
      <c r="D39" s="332"/>
      <c r="E39" s="480"/>
      <c r="F39" s="332"/>
      <c r="G39" s="331"/>
      <c r="H39" s="332"/>
      <c r="I39" s="480"/>
      <c r="J39" s="571"/>
      <c r="K39" s="480" t="s">
        <v>167</v>
      </c>
      <c r="L39" s="332">
        <v>17</v>
      </c>
      <c r="M39" s="480" t="s">
        <v>34</v>
      </c>
      <c r="N39" s="332">
        <v>19</v>
      </c>
      <c r="O39" s="480"/>
      <c r="P39" s="332"/>
      <c r="Q39" s="480"/>
      <c r="R39" s="332"/>
      <c r="S39" s="480"/>
      <c r="T39" s="332"/>
      <c r="U39" s="480"/>
      <c r="V39" s="332"/>
      <c r="W39" s="480" t="s">
        <v>167</v>
      </c>
      <c r="X39" s="571" t="s">
        <v>316</v>
      </c>
      <c r="Y39" s="480"/>
      <c r="Z39" s="332"/>
      <c r="AA39" s="480" t="s">
        <v>44</v>
      </c>
      <c r="AB39" s="332">
        <v>18</v>
      </c>
      <c r="AC39" s="331"/>
      <c r="AD39" s="332"/>
      <c r="AE39" s="480"/>
      <c r="AF39" s="332"/>
      <c r="AG39" s="331"/>
      <c r="AH39" s="332"/>
      <c r="AI39" s="480"/>
      <c r="AJ39" s="477"/>
      <c r="AK39" s="444">
        <f>AM39</f>
        <v>69.5</v>
      </c>
      <c r="AL39" s="650" t="s">
        <v>34</v>
      </c>
      <c r="AM39" s="444">
        <f>D39+F39+H39+J39+N39+P39+R39+T39+X39+AD39+AF39+AH39+AJ39+AB39+V39+L39+Z39</f>
        <v>69.5</v>
      </c>
      <c r="AN39" s="697" t="s">
        <v>148</v>
      </c>
      <c r="AO39" s="553">
        <v>9</v>
      </c>
      <c r="AP39" s="432" t="s">
        <v>147</v>
      </c>
      <c r="AQ39" s="335"/>
      <c r="AR39" s="335"/>
      <c r="AS39" s="335"/>
      <c r="AT39" s="335"/>
      <c r="AU39" s="335"/>
      <c r="AV39" s="335"/>
      <c r="AW39" s="335"/>
      <c r="AX39" s="335"/>
      <c r="AY39" s="335"/>
      <c r="AZ39" s="335"/>
      <c r="BA39" s="335"/>
      <c r="BB39" s="335"/>
      <c r="BC39" s="335"/>
      <c r="BD39" s="335"/>
      <c r="BE39" s="335"/>
      <c r="BF39" s="335"/>
      <c r="BG39" s="335"/>
      <c r="BH39" s="335"/>
      <c r="BI39" s="335"/>
      <c r="BJ39" s="335"/>
      <c r="BK39" s="335"/>
      <c r="BL39" s="335"/>
      <c r="BM39" s="335"/>
      <c r="BN39" s="335"/>
      <c r="BO39" s="335"/>
      <c r="BP39" s="335"/>
      <c r="BQ39" s="335"/>
      <c r="BR39" s="335"/>
      <c r="BS39" s="335"/>
      <c r="BT39" s="335"/>
      <c r="BU39" s="335"/>
      <c r="BV39" s="335"/>
      <c r="BW39" s="335"/>
    </row>
    <row r="40" spans="1:75" s="336" customFormat="1" ht="27.75">
      <c r="A40" s="329"/>
      <c r="B40" s="615" t="s">
        <v>113</v>
      </c>
      <c r="C40" s="479"/>
      <c r="D40" s="332"/>
      <c r="E40" s="480" t="s">
        <v>146</v>
      </c>
      <c r="F40" s="332">
        <v>4</v>
      </c>
      <c r="G40" s="331"/>
      <c r="H40" s="332"/>
      <c r="I40" s="480"/>
      <c r="J40" s="571"/>
      <c r="K40" s="480" t="s">
        <v>311</v>
      </c>
      <c r="L40" s="332">
        <v>5</v>
      </c>
      <c r="M40" s="331"/>
      <c r="N40" s="332"/>
      <c r="O40" s="331"/>
      <c r="P40" s="332"/>
      <c r="Q40" s="480"/>
      <c r="R40" s="332"/>
      <c r="S40" s="480"/>
      <c r="T40" s="571"/>
      <c r="U40" s="480" t="s">
        <v>132</v>
      </c>
      <c r="V40" s="332">
        <v>10</v>
      </c>
      <c r="W40" s="480" t="s">
        <v>311</v>
      </c>
      <c r="X40" s="332">
        <v>5</v>
      </c>
      <c r="Y40" s="480"/>
      <c r="Z40" s="332"/>
      <c r="AA40" s="331">
        <v>9</v>
      </c>
      <c r="AB40" s="332">
        <v>19</v>
      </c>
      <c r="AC40" s="331"/>
      <c r="AD40" s="332"/>
      <c r="AE40" s="331"/>
      <c r="AF40" s="332"/>
      <c r="AG40" s="331"/>
      <c r="AH40" s="332"/>
      <c r="AI40" s="480" t="s">
        <v>37</v>
      </c>
      <c r="AJ40" s="332">
        <v>13.5</v>
      </c>
      <c r="AK40" s="444">
        <f>AM40</f>
        <v>56.5</v>
      </c>
      <c r="AL40" s="650" t="s">
        <v>44</v>
      </c>
      <c r="AM40" s="444">
        <f>D40+F40+H40+J40+N40+P40+R40+T40+X40+AD40+AF40+AH40+AJ40+AB40+V40+L40+Z40</f>
        <v>56.5</v>
      </c>
      <c r="AN40" s="697" t="s">
        <v>151</v>
      </c>
      <c r="AO40" s="553">
        <v>10</v>
      </c>
      <c r="AP40" s="432" t="s">
        <v>148</v>
      </c>
      <c r="AQ40" s="335"/>
      <c r="AR40" s="335"/>
      <c r="AS40" s="335"/>
      <c r="AT40" s="335"/>
      <c r="AU40" s="335"/>
      <c r="AV40" s="335"/>
      <c r="AW40" s="335"/>
      <c r="AX40" s="335"/>
      <c r="AY40" s="335"/>
      <c r="AZ40" s="335"/>
      <c r="BA40" s="335"/>
      <c r="BB40" s="335"/>
      <c r="BC40" s="335"/>
      <c r="BD40" s="335"/>
      <c r="BE40" s="335"/>
      <c r="BF40" s="335"/>
      <c r="BG40" s="335"/>
      <c r="BH40" s="335"/>
      <c r="BI40" s="335"/>
      <c r="BJ40" s="335"/>
      <c r="BK40" s="335"/>
      <c r="BL40" s="335"/>
      <c r="BM40" s="335"/>
      <c r="BN40" s="335"/>
      <c r="BO40" s="335"/>
      <c r="BP40" s="335"/>
      <c r="BQ40" s="335"/>
      <c r="BR40" s="335"/>
      <c r="BS40" s="335"/>
      <c r="BT40" s="335"/>
      <c r="BU40" s="335"/>
      <c r="BV40" s="335"/>
      <c r="BW40" s="335"/>
    </row>
    <row r="41" spans="1:75" s="336" customFormat="1" ht="27.75">
      <c r="A41" s="329"/>
      <c r="B41" s="615" t="s">
        <v>99</v>
      </c>
      <c r="C41" s="616" t="s">
        <v>274</v>
      </c>
      <c r="D41" s="492">
        <v>2.5</v>
      </c>
      <c r="E41" s="480"/>
      <c r="F41" s="332"/>
      <c r="G41" s="331"/>
      <c r="H41" s="332"/>
      <c r="I41" s="480" t="s">
        <v>49</v>
      </c>
      <c r="J41" s="571" t="s">
        <v>42</v>
      </c>
      <c r="K41" s="480" t="s">
        <v>311</v>
      </c>
      <c r="L41" s="332">
        <v>5</v>
      </c>
      <c r="M41" s="480" t="s">
        <v>104</v>
      </c>
      <c r="N41" s="332">
        <v>8</v>
      </c>
      <c r="O41" s="480"/>
      <c r="P41" s="332"/>
      <c r="Q41" s="480" t="s">
        <v>314</v>
      </c>
      <c r="R41" s="332">
        <v>6</v>
      </c>
      <c r="S41" s="480"/>
      <c r="T41" s="332"/>
      <c r="U41" s="480"/>
      <c r="V41" s="332"/>
      <c r="W41" s="480"/>
      <c r="X41" s="332"/>
      <c r="Y41" s="480"/>
      <c r="Z41" s="332"/>
      <c r="AA41" s="331"/>
      <c r="AB41" s="332"/>
      <c r="AC41" s="331"/>
      <c r="AD41" s="332"/>
      <c r="AE41" s="331"/>
      <c r="AF41" s="332"/>
      <c r="AG41" s="331"/>
      <c r="AH41" s="332"/>
      <c r="AI41" s="480"/>
      <c r="AJ41" s="477"/>
      <c r="AK41" s="444">
        <f>AM41</f>
        <v>34.5</v>
      </c>
      <c r="AL41" s="650" t="s">
        <v>32</v>
      </c>
      <c r="AM41" s="444">
        <f>D41+F41+H41+J41+N41+P41+R41+T41+X41+AD41+AF41+AH41+AJ41+AB41+V41+L41+Z41</f>
        <v>34.5</v>
      </c>
      <c r="AN41" s="700">
        <v>35</v>
      </c>
      <c r="AO41" s="553">
        <v>11</v>
      </c>
      <c r="AP41" s="432" t="s">
        <v>149</v>
      </c>
      <c r="AQ41" s="335"/>
      <c r="AR41" s="335"/>
      <c r="AS41" s="335"/>
      <c r="AT41" s="335"/>
      <c r="AU41" s="335"/>
      <c r="AV41" s="335"/>
      <c r="AW41" s="335"/>
      <c r="AX41" s="335"/>
      <c r="AY41" s="335"/>
      <c r="AZ41" s="335"/>
      <c r="BA41" s="335"/>
      <c r="BB41" s="335"/>
      <c r="BC41" s="335"/>
      <c r="BD41" s="335"/>
      <c r="BE41" s="335"/>
      <c r="BF41" s="335"/>
      <c r="BG41" s="335"/>
      <c r="BH41" s="335"/>
      <c r="BI41" s="335"/>
      <c r="BJ41" s="335"/>
      <c r="BK41" s="335"/>
      <c r="BL41" s="335"/>
      <c r="BM41" s="335"/>
      <c r="BN41" s="335"/>
      <c r="BO41" s="335"/>
      <c r="BP41" s="335"/>
      <c r="BQ41" s="335"/>
      <c r="BR41" s="335"/>
      <c r="BS41" s="335"/>
      <c r="BT41" s="335"/>
      <c r="BU41" s="335"/>
      <c r="BV41" s="335"/>
      <c r="BW41" s="335"/>
    </row>
    <row r="42" spans="1:75" s="336" customFormat="1" ht="27.75">
      <c r="A42" s="606"/>
      <c r="B42" s="615" t="s">
        <v>133</v>
      </c>
      <c r="C42" s="479"/>
      <c r="D42" s="332"/>
      <c r="E42" s="480"/>
      <c r="F42" s="332"/>
      <c r="G42" s="480"/>
      <c r="H42" s="332"/>
      <c r="I42" s="480"/>
      <c r="J42" s="332"/>
      <c r="K42" s="480"/>
      <c r="L42" s="332"/>
      <c r="M42" s="480" t="s">
        <v>151</v>
      </c>
      <c r="N42" s="332">
        <v>1</v>
      </c>
      <c r="O42" s="480"/>
      <c r="P42" s="332"/>
      <c r="Q42" s="480"/>
      <c r="R42" s="332"/>
      <c r="S42" s="480"/>
      <c r="T42" s="332"/>
      <c r="U42" s="621"/>
      <c r="V42" s="532"/>
      <c r="W42" s="480"/>
      <c r="X42" s="332"/>
      <c r="Y42" s="621"/>
      <c r="Z42" s="332"/>
      <c r="AA42" s="480"/>
      <c r="AB42" s="332"/>
      <c r="AC42" s="331"/>
      <c r="AD42" s="332"/>
      <c r="AE42" s="480"/>
      <c r="AF42" s="332"/>
      <c r="AG42" s="480"/>
      <c r="AH42" s="332"/>
      <c r="AI42" s="480" t="s">
        <v>36</v>
      </c>
      <c r="AJ42" s="332">
        <v>25</v>
      </c>
      <c r="AK42" s="444">
        <f>AM42</f>
        <v>26</v>
      </c>
      <c r="AL42" s="650" t="s">
        <v>43</v>
      </c>
      <c r="AM42" s="444">
        <f>D42+F42+H42+J42+N42+P42+R42+T42+X42+AD42+AF42+AH42+AJ42+AB42+V42+L42+Z42</f>
        <v>26</v>
      </c>
      <c r="AN42" s="697" t="s">
        <v>155</v>
      </c>
      <c r="AO42" s="553">
        <v>12</v>
      </c>
      <c r="AP42" s="432" t="s">
        <v>150</v>
      </c>
      <c r="AQ42" s="335"/>
      <c r="AR42" s="335"/>
      <c r="AS42" s="335"/>
      <c r="AT42" s="335"/>
      <c r="AU42" s="335"/>
      <c r="AV42" s="335"/>
      <c r="AW42" s="335"/>
      <c r="AX42" s="335"/>
      <c r="AY42" s="335"/>
      <c r="AZ42" s="335"/>
      <c r="BA42" s="335"/>
      <c r="BB42" s="335"/>
      <c r="BC42" s="335"/>
      <c r="BD42" s="335"/>
      <c r="BE42" s="335"/>
      <c r="BF42" s="335"/>
      <c r="BG42" s="335"/>
      <c r="BH42" s="335"/>
      <c r="BI42" s="335"/>
      <c r="BJ42" s="335"/>
      <c r="BK42" s="335"/>
      <c r="BL42" s="335"/>
      <c r="BM42" s="335"/>
      <c r="BN42" s="335"/>
      <c r="BO42" s="335"/>
      <c r="BP42" s="335"/>
      <c r="BQ42" s="335"/>
      <c r="BR42" s="335"/>
      <c r="BS42" s="335"/>
      <c r="BT42" s="335"/>
      <c r="BU42" s="335"/>
      <c r="BV42" s="335"/>
      <c r="BW42" s="335"/>
    </row>
    <row r="43" spans="1:75" s="336" customFormat="1" ht="27.75">
      <c r="A43" s="506"/>
      <c r="B43" s="615" t="s">
        <v>219</v>
      </c>
      <c r="C43" s="333"/>
      <c r="D43" s="334"/>
      <c r="E43" s="480"/>
      <c r="F43" s="332"/>
      <c r="G43" s="480"/>
      <c r="H43" s="332"/>
      <c r="I43" s="480"/>
      <c r="J43" s="571"/>
      <c r="K43" s="480" t="s">
        <v>167</v>
      </c>
      <c r="L43" s="332">
        <v>17</v>
      </c>
      <c r="M43" s="480"/>
      <c r="N43" s="332"/>
      <c r="O43" s="480"/>
      <c r="P43" s="332"/>
      <c r="Q43" s="480"/>
      <c r="R43" s="332"/>
      <c r="S43" s="480"/>
      <c r="T43" s="332"/>
      <c r="U43" s="480"/>
      <c r="V43" s="332"/>
      <c r="W43" s="480"/>
      <c r="X43" s="332"/>
      <c r="Y43" s="480"/>
      <c r="Z43" s="332"/>
      <c r="AA43" s="480"/>
      <c r="AB43" s="332"/>
      <c r="AC43" s="331"/>
      <c r="AD43" s="332"/>
      <c r="AE43" s="480"/>
      <c r="AF43" s="332"/>
      <c r="AG43" s="480"/>
      <c r="AH43" s="332"/>
      <c r="AI43" s="480"/>
      <c r="AJ43" s="477"/>
      <c r="AK43" s="444">
        <f>AM43</f>
        <v>17</v>
      </c>
      <c r="AL43" s="650" t="s">
        <v>42</v>
      </c>
      <c r="AM43" s="444">
        <f>D43+F43+H43+J43+N43+P43+R43+T43+X43+AD43+AF43+AH43+AJ43+AB43+V43+L43+Z43</f>
        <v>17</v>
      </c>
      <c r="AN43" s="697" t="s">
        <v>156</v>
      </c>
      <c r="AO43" s="553">
        <v>13</v>
      </c>
      <c r="AP43" s="432" t="s">
        <v>151</v>
      </c>
      <c r="AQ43" s="335"/>
      <c r="AR43" s="335"/>
      <c r="AS43" s="335"/>
      <c r="AT43" s="335"/>
      <c r="AU43" s="335"/>
      <c r="AV43" s="335"/>
      <c r="AW43" s="335"/>
      <c r="AX43" s="335"/>
      <c r="AY43" s="335"/>
      <c r="AZ43" s="335"/>
      <c r="BA43" s="335"/>
      <c r="BB43" s="335"/>
      <c r="BC43" s="335"/>
      <c r="BD43" s="335"/>
      <c r="BE43" s="335"/>
      <c r="BF43" s="335"/>
      <c r="BG43" s="335"/>
      <c r="BH43" s="335"/>
      <c r="BI43" s="335"/>
      <c r="BJ43" s="335"/>
      <c r="BK43" s="335"/>
      <c r="BL43" s="335"/>
      <c r="BM43" s="335"/>
      <c r="BN43" s="335"/>
      <c r="BO43" s="335"/>
      <c r="BP43" s="335"/>
      <c r="BQ43" s="335"/>
      <c r="BR43" s="335"/>
      <c r="BS43" s="335"/>
      <c r="BT43" s="335"/>
      <c r="BU43" s="335"/>
      <c r="BV43" s="335"/>
      <c r="BW43" s="335"/>
    </row>
    <row r="44" spans="1:75" s="336" customFormat="1" ht="28.5" thickBot="1">
      <c r="A44" s="506"/>
      <c r="B44" s="619" t="s">
        <v>119</v>
      </c>
      <c r="C44" s="479"/>
      <c r="D44" s="332"/>
      <c r="E44" s="480"/>
      <c r="F44" s="332"/>
      <c r="G44" s="480"/>
      <c r="H44" s="332"/>
      <c r="I44" s="480"/>
      <c r="J44" s="332"/>
      <c r="K44" s="480"/>
      <c r="L44" s="332"/>
      <c r="M44" s="480" t="s">
        <v>132</v>
      </c>
      <c r="N44" s="332">
        <v>10</v>
      </c>
      <c r="O44" s="480"/>
      <c r="P44" s="332"/>
      <c r="Q44" s="480"/>
      <c r="R44" s="332"/>
      <c r="S44" s="621"/>
      <c r="T44" s="532"/>
      <c r="U44" s="622"/>
      <c r="V44" s="532"/>
      <c r="W44" s="621"/>
      <c r="X44" s="532"/>
      <c r="Y44" s="621"/>
      <c r="Z44" s="532"/>
      <c r="AA44" s="621"/>
      <c r="AB44" s="532"/>
      <c r="AC44" s="331"/>
      <c r="AD44" s="332"/>
      <c r="AE44" s="480"/>
      <c r="AF44" s="332"/>
      <c r="AG44" s="480"/>
      <c r="AH44" s="332"/>
      <c r="AI44" s="480"/>
      <c r="AJ44" s="477"/>
      <c r="AK44" s="444">
        <f>AM44</f>
        <v>10</v>
      </c>
      <c r="AL44" s="650" t="s">
        <v>47</v>
      </c>
      <c r="AM44" s="444">
        <f>D44+F44+H44+J44+N44+P44+R44+T44+X44+AD44+AF44+AH44+AJ44+AB44+V44+L44+Z44</f>
        <v>10</v>
      </c>
      <c r="AN44" s="697" t="s">
        <v>174</v>
      </c>
      <c r="AO44" s="553">
        <v>13</v>
      </c>
      <c r="AP44" s="432" t="s">
        <v>151</v>
      </c>
      <c r="AQ44" s="335"/>
      <c r="AR44" s="335"/>
      <c r="AS44" s="335"/>
      <c r="AT44" s="335"/>
      <c r="AU44" s="335"/>
      <c r="AV44" s="335"/>
      <c r="AW44" s="335"/>
      <c r="AX44" s="335"/>
      <c r="AY44" s="335"/>
      <c r="AZ44" s="335"/>
      <c r="BA44" s="335"/>
      <c r="BB44" s="335"/>
      <c r="BC44" s="335"/>
      <c r="BD44" s="335"/>
      <c r="BE44" s="335"/>
      <c r="BF44" s="335"/>
      <c r="BG44" s="335"/>
      <c r="BH44" s="335"/>
      <c r="BI44" s="335"/>
      <c r="BJ44" s="335"/>
      <c r="BK44" s="335"/>
      <c r="BL44" s="335"/>
      <c r="BM44" s="335"/>
      <c r="BN44" s="335"/>
      <c r="BO44" s="335"/>
      <c r="BP44" s="335"/>
      <c r="BQ44" s="335"/>
      <c r="BR44" s="335"/>
      <c r="BS44" s="335"/>
      <c r="BT44" s="335"/>
      <c r="BU44" s="335"/>
      <c r="BV44" s="335"/>
      <c r="BW44" s="335"/>
    </row>
    <row r="45" spans="1:75" s="336" customFormat="1" ht="27.75" hidden="1">
      <c r="A45" s="506"/>
      <c r="B45" s="615" t="s">
        <v>273</v>
      </c>
      <c r="C45" s="479"/>
      <c r="D45" s="332"/>
      <c r="E45" s="480"/>
      <c r="F45" s="332"/>
      <c r="G45" s="331"/>
      <c r="H45" s="332"/>
      <c r="I45" s="480"/>
      <c r="J45" s="571"/>
      <c r="K45" s="480"/>
      <c r="L45" s="332"/>
      <c r="M45" s="331"/>
      <c r="N45" s="332"/>
      <c r="O45" s="331"/>
      <c r="P45" s="332"/>
      <c r="Q45" s="480"/>
      <c r="R45" s="332"/>
      <c r="S45" s="480"/>
      <c r="T45" s="332"/>
      <c r="U45" s="480"/>
      <c r="V45" s="332"/>
      <c r="W45" s="480"/>
      <c r="X45" s="332"/>
      <c r="Y45" s="480"/>
      <c r="Z45" s="332"/>
      <c r="AA45" s="331"/>
      <c r="AB45" s="332"/>
      <c r="AC45" s="331"/>
      <c r="AD45" s="332"/>
      <c r="AE45" s="331"/>
      <c r="AF45" s="332"/>
      <c r="AG45" s="331"/>
      <c r="AH45" s="332"/>
      <c r="AI45" s="480"/>
      <c r="AJ45" s="477"/>
      <c r="AK45" s="444">
        <f>AM45</f>
        <v>0</v>
      </c>
      <c r="AL45" s="370"/>
      <c r="AM45" s="444">
        <f aca="true" t="shared" si="0" ref="AM45:AM55">D45+F45+H45+J45+N45+P45+R45+T45+X45+AD45+AF45+AH45+AJ45+AB45+V45+L45+Z45</f>
        <v>0</v>
      </c>
      <c r="AN45" s="697"/>
      <c r="AO45" s="553"/>
      <c r="AP45" s="432"/>
      <c r="AQ45" s="335"/>
      <c r="AR45" s="335"/>
      <c r="AS45" s="335"/>
      <c r="AT45" s="335"/>
      <c r="AU45" s="335"/>
      <c r="AV45" s="335"/>
      <c r="AW45" s="335"/>
      <c r="AX45" s="335"/>
      <c r="AY45" s="335"/>
      <c r="AZ45" s="335"/>
      <c r="BA45" s="335"/>
      <c r="BB45" s="335"/>
      <c r="BC45" s="335"/>
      <c r="BD45" s="335"/>
      <c r="BE45" s="335"/>
      <c r="BF45" s="335"/>
      <c r="BG45" s="335"/>
      <c r="BH45" s="335"/>
      <c r="BI45" s="335"/>
      <c r="BJ45" s="335"/>
      <c r="BK45" s="335"/>
      <c r="BL45" s="335"/>
      <c r="BM45" s="335"/>
      <c r="BN45" s="335"/>
      <c r="BO45" s="335"/>
      <c r="BP45" s="335"/>
      <c r="BQ45" s="335"/>
      <c r="BR45" s="335"/>
      <c r="BS45" s="335"/>
      <c r="BT45" s="335"/>
      <c r="BU45" s="335"/>
      <c r="BV45" s="335"/>
      <c r="BW45" s="335"/>
    </row>
    <row r="46" spans="1:75" s="336" customFormat="1" ht="27.75" hidden="1">
      <c r="A46" s="329"/>
      <c r="B46" s="615" t="s">
        <v>165</v>
      </c>
      <c r="C46" s="479"/>
      <c r="D46" s="332"/>
      <c r="E46" s="480"/>
      <c r="F46" s="332"/>
      <c r="G46" s="480"/>
      <c r="H46" s="332"/>
      <c r="I46" s="480"/>
      <c r="J46" s="332"/>
      <c r="K46" s="480"/>
      <c r="L46" s="332"/>
      <c r="M46" s="480"/>
      <c r="N46" s="332"/>
      <c r="O46" s="480"/>
      <c r="P46" s="332"/>
      <c r="Q46" s="480"/>
      <c r="R46" s="332"/>
      <c r="S46" s="480"/>
      <c r="T46" s="332"/>
      <c r="U46" s="480"/>
      <c r="V46" s="332"/>
      <c r="W46" s="480"/>
      <c r="X46" s="332"/>
      <c r="Y46" s="331"/>
      <c r="Z46" s="332"/>
      <c r="AA46" s="480"/>
      <c r="AB46" s="332"/>
      <c r="AC46" s="331"/>
      <c r="AD46" s="332"/>
      <c r="AE46" s="480"/>
      <c r="AF46" s="332"/>
      <c r="AG46" s="480"/>
      <c r="AH46" s="332"/>
      <c r="AI46" s="480"/>
      <c r="AJ46" s="332"/>
      <c r="AK46" s="444">
        <f>AM46</f>
        <v>0</v>
      </c>
      <c r="AL46" s="650"/>
      <c r="AM46" s="444">
        <f t="shared" si="0"/>
        <v>0</v>
      </c>
      <c r="AN46" s="697"/>
      <c r="AO46" s="553"/>
      <c r="AP46" s="432"/>
      <c r="AQ46" s="335"/>
      <c r="AR46" s="335"/>
      <c r="AS46" s="335"/>
      <c r="AT46" s="335"/>
      <c r="AU46" s="335"/>
      <c r="AV46" s="335"/>
      <c r="AW46" s="335"/>
      <c r="AX46" s="335"/>
      <c r="AY46" s="335"/>
      <c r="AZ46" s="335"/>
      <c r="BA46" s="335"/>
      <c r="BB46" s="335"/>
      <c r="BC46" s="335"/>
      <c r="BD46" s="335"/>
      <c r="BE46" s="335"/>
      <c r="BF46" s="335"/>
      <c r="BG46" s="335"/>
      <c r="BH46" s="335"/>
      <c r="BI46" s="335"/>
      <c r="BJ46" s="335"/>
      <c r="BK46" s="335"/>
      <c r="BL46" s="335"/>
      <c r="BM46" s="335"/>
      <c r="BN46" s="335"/>
      <c r="BO46" s="335"/>
      <c r="BP46" s="335"/>
      <c r="BQ46" s="335"/>
      <c r="BR46" s="335"/>
      <c r="BS46" s="335"/>
      <c r="BT46" s="335"/>
      <c r="BU46" s="335"/>
      <c r="BV46" s="335"/>
      <c r="BW46" s="335"/>
    </row>
    <row r="47" spans="1:75" s="336" customFormat="1" ht="27.75" hidden="1">
      <c r="A47" s="506"/>
      <c r="B47" s="615" t="s">
        <v>130</v>
      </c>
      <c r="C47" s="479"/>
      <c r="D47" s="332"/>
      <c r="E47" s="480"/>
      <c r="F47" s="332"/>
      <c r="G47" s="480"/>
      <c r="H47" s="332"/>
      <c r="I47" s="480"/>
      <c r="J47" s="332"/>
      <c r="K47" s="480"/>
      <c r="L47" s="332"/>
      <c r="M47" s="480"/>
      <c r="N47" s="332"/>
      <c r="O47" s="480"/>
      <c r="P47" s="332"/>
      <c r="Q47" s="480"/>
      <c r="R47" s="332"/>
      <c r="S47" s="480"/>
      <c r="T47" s="332"/>
      <c r="U47" s="480"/>
      <c r="V47" s="332"/>
      <c r="W47" s="480"/>
      <c r="X47" s="332"/>
      <c r="Y47" s="331"/>
      <c r="Z47" s="332"/>
      <c r="AA47" s="480"/>
      <c r="AB47" s="332"/>
      <c r="AC47" s="331"/>
      <c r="AD47" s="332"/>
      <c r="AE47" s="480"/>
      <c r="AF47" s="332"/>
      <c r="AG47" s="480"/>
      <c r="AH47" s="332"/>
      <c r="AI47" s="480"/>
      <c r="AJ47" s="477"/>
      <c r="AK47" s="444">
        <f>AM47</f>
        <v>0</v>
      </c>
      <c r="AL47" s="370"/>
      <c r="AM47" s="444">
        <f t="shared" si="0"/>
        <v>0</v>
      </c>
      <c r="AN47" s="697"/>
      <c r="AO47" s="553"/>
      <c r="AP47" s="432"/>
      <c r="AQ47" s="335"/>
      <c r="AR47" s="335"/>
      <c r="AS47" s="335"/>
      <c r="AT47" s="335"/>
      <c r="AU47" s="335"/>
      <c r="AV47" s="335"/>
      <c r="AW47" s="335"/>
      <c r="AX47" s="335"/>
      <c r="AY47" s="335"/>
      <c r="AZ47" s="335"/>
      <c r="BA47" s="335"/>
      <c r="BB47" s="335"/>
      <c r="BC47" s="335"/>
      <c r="BD47" s="335"/>
      <c r="BE47" s="335"/>
      <c r="BF47" s="335"/>
      <c r="BG47" s="335"/>
      <c r="BH47" s="335"/>
      <c r="BI47" s="335"/>
      <c r="BJ47" s="335"/>
      <c r="BK47" s="335"/>
      <c r="BL47" s="335"/>
      <c r="BM47" s="335"/>
      <c r="BN47" s="335"/>
      <c r="BO47" s="335"/>
      <c r="BP47" s="335"/>
      <c r="BQ47" s="335"/>
      <c r="BR47" s="335"/>
      <c r="BS47" s="335"/>
      <c r="BT47" s="335"/>
      <c r="BU47" s="335"/>
      <c r="BV47" s="335"/>
      <c r="BW47" s="335"/>
    </row>
    <row r="48" spans="1:42" s="336" customFormat="1" ht="27.75" hidden="1">
      <c r="A48" s="652"/>
      <c r="B48" s="615" t="s">
        <v>250</v>
      </c>
      <c r="C48" s="616"/>
      <c r="D48" s="332"/>
      <c r="E48" s="480"/>
      <c r="F48" s="332"/>
      <c r="G48" s="331"/>
      <c r="H48" s="332"/>
      <c r="I48" s="480"/>
      <c r="J48" s="332"/>
      <c r="K48" s="617"/>
      <c r="L48" s="332"/>
      <c r="M48" s="331"/>
      <c r="N48" s="332"/>
      <c r="O48" s="480"/>
      <c r="P48" s="571"/>
      <c r="Q48" s="331"/>
      <c r="R48" s="332"/>
      <c r="S48" s="480"/>
      <c r="T48" s="332"/>
      <c r="U48" s="480"/>
      <c r="V48" s="332"/>
      <c r="W48" s="480"/>
      <c r="X48" s="332"/>
      <c r="Y48" s="331"/>
      <c r="Z48" s="332"/>
      <c r="AA48" s="331"/>
      <c r="AB48" s="332"/>
      <c r="AC48" s="331"/>
      <c r="AD48" s="332"/>
      <c r="AE48" s="331"/>
      <c r="AF48" s="332"/>
      <c r="AG48" s="331"/>
      <c r="AH48" s="332"/>
      <c r="AI48" s="480"/>
      <c r="AJ48" s="332"/>
      <c r="AK48" s="444">
        <f>AM48</f>
        <v>0</v>
      </c>
      <c r="AL48" s="650"/>
      <c r="AM48" s="444">
        <f t="shared" si="0"/>
        <v>0</v>
      </c>
      <c r="AN48" s="697"/>
      <c r="AO48" s="553"/>
      <c r="AP48" s="432"/>
    </row>
    <row r="49" spans="1:75" s="336" customFormat="1" ht="27.75" hidden="1">
      <c r="A49" s="606"/>
      <c r="B49" s="619" t="s">
        <v>249</v>
      </c>
      <c r="C49" s="479"/>
      <c r="D49" s="332"/>
      <c r="E49" s="621"/>
      <c r="F49" s="532"/>
      <c r="G49" s="621"/>
      <c r="H49" s="532"/>
      <c r="I49" s="480"/>
      <c r="J49" s="571"/>
      <c r="K49" s="622"/>
      <c r="L49" s="532"/>
      <c r="M49" s="621"/>
      <c r="N49" s="532"/>
      <c r="O49" s="621"/>
      <c r="P49" s="532"/>
      <c r="Q49" s="480"/>
      <c r="R49" s="332"/>
      <c r="S49" s="480"/>
      <c r="T49" s="332"/>
      <c r="U49" s="480"/>
      <c r="V49" s="332"/>
      <c r="W49" s="480"/>
      <c r="X49" s="332"/>
      <c r="Y49" s="480"/>
      <c r="Z49" s="332"/>
      <c r="AA49" s="621"/>
      <c r="AB49" s="532"/>
      <c r="AC49" s="331"/>
      <c r="AD49" s="332"/>
      <c r="AE49" s="621"/>
      <c r="AF49" s="532"/>
      <c r="AG49" s="621"/>
      <c r="AH49" s="532"/>
      <c r="AI49" s="621"/>
      <c r="AJ49" s="624"/>
      <c r="AK49" s="444">
        <f>AM49</f>
        <v>0</v>
      </c>
      <c r="AL49" s="370"/>
      <c r="AM49" s="444">
        <f t="shared" si="0"/>
        <v>0</v>
      </c>
      <c r="AN49" s="701"/>
      <c r="AO49" s="553"/>
      <c r="AP49" s="432"/>
      <c r="AQ49" s="335"/>
      <c r="AR49" s="335"/>
      <c r="AS49" s="335"/>
      <c r="AT49" s="335"/>
      <c r="AU49" s="335"/>
      <c r="AV49" s="335"/>
      <c r="AW49" s="335"/>
      <c r="AX49" s="335"/>
      <c r="AY49" s="335"/>
      <c r="AZ49" s="335"/>
      <c r="BA49" s="335"/>
      <c r="BB49" s="335"/>
      <c r="BC49" s="335"/>
      <c r="BD49" s="335"/>
      <c r="BE49" s="335"/>
      <c r="BF49" s="335"/>
      <c r="BG49" s="335"/>
      <c r="BH49" s="335"/>
      <c r="BI49" s="335"/>
      <c r="BJ49" s="335"/>
      <c r="BK49" s="335"/>
      <c r="BL49" s="335"/>
      <c r="BM49" s="335"/>
      <c r="BN49" s="335"/>
      <c r="BO49" s="335"/>
      <c r="BP49" s="335"/>
      <c r="BQ49" s="335"/>
      <c r="BR49" s="335"/>
      <c r="BS49" s="335"/>
      <c r="BT49" s="335"/>
      <c r="BU49" s="335"/>
      <c r="BV49" s="335"/>
      <c r="BW49" s="335"/>
    </row>
    <row r="50" spans="1:75" s="336" customFormat="1" ht="27.75" hidden="1">
      <c r="A50" s="329"/>
      <c r="B50" s="619" t="s">
        <v>109</v>
      </c>
      <c r="C50" s="620"/>
      <c r="D50" s="532"/>
      <c r="E50" s="622"/>
      <c r="F50" s="532"/>
      <c r="G50" s="621"/>
      <c r="H50" s="532"/>
      <c r="I50" s="480"/>
      <c r="J50" s="571"/>
      <c r="K50" s="622"/>
      <c r="L50" s="532"/>
      <c r="M50" s="621"/>
      <c r="N50" s="532"/>
      <c r="O50" s="621"/>
      <c r="P50" s="532"/>
      <c r="Q50" s="480"/>
      <c r="R50" s="332"/>
      <c r="S50" s="480"/>
      <c r="T50" s="332"/>
      <c r="U50" s="480"/>
      <c r="V50" s="332"/>
      <c r="W50" s="480"/>
      <c r="X50" s="332"/>
      <c r="Y50" s="480"/>
      <c r="Z50" s="332"/>
      <c r="AA50" s="621"/>
      <c r="AB50" s="532"/>
      <c r="AC50" s="331"/>
      <c r="AD50" s="332"/>
      <c r="AE50" s="621"/>
      <c r="AF50" s="532"/>
      <c r="AG50" s="621"/>
      <c r="AH50" s="532"/>
      <c r="AI50" s="621"/>
      <c r="AJ50" s="532"/>
      <c r="AK50" s="444">
        <f>AM50</f>
        <v>0</v>
      </c>
      <c r="AL50" s="370"/>
      <c r="AM50" s="444">
        <f t="shared" si="0"/>
        <v>0</v>
      </c>
      <c r="AN50" s="701"/>
      <c r="AO50" s="553"/>
      <c r="AP50" s="432"/>
      <c r="AQ50" s="335"/>
      <c r="AR50" s="335"/>
      <c r="AS50" s="335"/>
      <c r="AT50" s="335"/>
      <c r="AU50" s="335"/>
      <c r="AV50" s="335"/>
      <c r="AW50" s="335"/>
      <c r="AX50" s="335"/>
      <c r="AY50" s="335"/>
      <c r="AZ50" s="335"/>
      <c r="BA50" s="335"/>
      <c r="BB50" s="335"/>
      <c r="BC50" s="335"/>
      <c r="BD50" s="335"/>
      <c r="BE50" s="335"/>
      <c r="BF50" s="335"/>
      <c r="BG50" s="335"/>
      <c r="BH50" s="335"/>
      <c r="BI50" s="335"/>
      <c r="BJ50" s="335"/>
      <c r="BK50" s="335"/>
      <c r="BL50" s="335"/>
      <c r="BM50" s="335"/>
      <c r="BN50" s="335"/>
      <c r="BO50" s="335"/>
      <c r="BP50" s="335"/>
      <c r="BQ50" s="335"/>
      <c r="BR50" s="335"/>
      <c r="BS50" s="335"/>
      <c r="BT50" s="335"/>
      <c r="BU50" s="335"/>
      <c r="BV50" s="335"/>
      <c r="BW50" s="335"/>
    </row>
    <row r="51" spans="1:75" s="336" customFormat="1" ht="27.75" hidden="1">
      <c r="A51" s="329"/>
      <c r="B51" s="619" t="s">
        <v>251</v>
      </c>
      <c r="C51" s="479"/>
      <c r="D51" s="332"/>
      <c r="E51" s="480"/>
      <c r="F51" s="332"/>
      <c r="G51" s="480">
        <v>0</v>
      </c>
      <c r="H51" s="332">
        <v>0</v>
      </c>
      <c r="I51" s="480"/>
      <c r="J51" s="332"/>
      <c r="K51" s="480"/>
      <c r="L51" s="332"/>
      <c r="M51" s="480"/>
      <c r="N51" s="332"/>
      <c r="O51" s="480"/>
      <c r="P51" s="332"/>
      <c r="Q51" s="480"/>
      <c r="R51" s="332"/>
      <c r="S51" s="621"/>
      <c r="T51" s="532"/>
      <c r="U51" s="622"/>
      <c r="V51" s="532"/>
      <c r="W51" s="621"/>
      <c r="X51" s="532"/>
      <c r="Y51" s="621"/>
      <c r="Z51" s="532"/>
      <c r="AA51" s="621"/>
      <c r="AB51" s="532"/>
      <c r="AC51" s="331"/>
      <c r="AD51" s="332"/>
      <c r="AE51" s="480"/>
      <c r="AF51" s="332"/>
      <c r="AG51" s="480"/>
      <c r="AH51" s="332"/>
      <c r="AI51" s="480"/>
      <c r="AJ51" s="332"/>
      <c r="AK51" s="444">
        <f>AM51</f>
        <v>0</v>
      </c>
      <c r="AL51" s="370"/>
      <c r="AM51" s="444">
        <f t="shared" si="0"/>
        <v>0</v>
      </c>
      <c r="AN51" s="697"/>
      <c r="AO51" s="553"/>
      <c r="AP51" s="432"/>
      <c r="AQ51" s="335"/>
      <c r="AR51" s="335"/>
      <c r="AS51" s="335"/>
      <c r="AT51" s="335"/>
      <c r="AU51" s="335"/>
      <c r="AV51" s="335"/>
      <c r="AW51" s="335"/>
      <c r="AX51" s="335"/>
      <c r="AY51" s="335"/>
      <c r="AZ51" s="335"/>
      <c r="BA51" s="335"/>
      <c r="BB51" s="335"/>
      <c r="BC51" s="335"/>
      <c r="BD51" s="335"/>
      <c r="BE51" s="335"/>
      <c r="BF51" s="335"/>
      <c r="BG51" s="335"/>
      <c r="BH51" s="335"/>
      <c r="BI51" s="335"/>
      <c r="BJ51" s="335"/>
      <c r="BK51" s="335"/>
      <c r="BL51" s="335"/>
      <c r="BM51" s="335"/>
      <c r="BN51" s="335"/>
      <c r="BO51" s="335"/>
      <c r="BP51" s="335"/>
      <c r="BQ51" s="335"/>
      <c r="BR51" s="335"/>
      <c r="BS51" s="335"/>
      <c r="BT51" s="335"/>
      <c r="BU51" s="335"/>
      <c r="BV51" s="335"/>
      <c r="BW51" s="335"/>
    </row>
    <row r="52" spans="1:75" s="336" customFormat="1" ht="27.75" hidden="1">
      <c r="A52" s="329"/>
      <c r="B52" s="619" t="s">
        <v>95</v>
      </c>
      <c r="C52" s="653"/>
      <c r="D52" s="654"/>
      <c r="E52" s="655"/>
      <c r="F52" s="654"/>
      <c r="G52" s="656"/>
      <c r="H52" s="654"/>
      <c r="I52" s="655"/>
      <c r="J52" s="657"/>
      <c r="K52" s="655"/>
      <c r="L52" s="654"/>
      <c r="M52" s="656"/>
      <c r="N52" s="654"/>
      <c r="O52" s="656"/>
      <c r="P52" s="654"/>
      <c r="Q52" s="331"/>
      <c r="R52" s="332"/>
      <c r="S52" s="331"/>
      <c r="T52" s="332"/>
      <c r="U52" s="331"/>
      <c r="V52" s="332"/>
      <c r="W52" s="331"/>
      <c r="X52" s="332"/>
      <c r="Y52" s="331"/>
      <c r="Z52" s="332"/>
      <c r="AA52" s="656"/>
      <c r="AB52" s="654"/>
      <c r="AC52" s="331"/>
      <c r="AD52" s="332"/>
      <c r="AE52" s="656"/>
      <c r="AF52" s="654"/>
      <c r="AG52" s="656"/>
      <c r="AH52" s="654"/>
      <c r="AI52" s="656"/>
      <c r="AJ52" s="654"/>
      <c r="AK52" s="444">
        <f>AM52</f>
        <v>0</v>
      </c>
      <c r="AL52" s="370"/>
      <c r="AM52" s="444">
        <f t="shared" si="0"/>
        <v>0</v>
      </c>
      <c r="AN52" s="701"/>
      <c r="AO52" s="553"/>
      <c r="AP52" s="432"/>
      <c r="AQ52" s="335"/>
      <c r="AR52" s="335"/>
      <c r="AS52" s="335"/>
      <c r="AT52" s="335"/>
      <c r="AU52" s="335"/>
      <c r="AV52" s="335"/>
      <c r="AW52" s="335"/>
      <c r="AX52" s="335"/>
      <c r="AY52" s="335"/>
      <c r="AZ52" s="335"/>
      <c r="BA52" s="335"/>
      <c r="BB52" s="335"/>
      <c r="BC52" s="335"/>
      <c r="BD52" s="335"/>
      <c r="BE52" s="335"/>
      <c r="BF52" s="335"/>
      <c r="BG52" s="335"/>
      <c r="BH52" s="335"/>
      <c r="BI52" s="335"/>
      <c r="BJ52" s="335"/>
      <c r="BK52" s="335"/>
      <c r="BL52" s="335"/>
      <c r="BM52" s="335"/>
      <c r="BN52" s="335"/>
      <c r="BO52" s="335"/>
      <c r="BP52" s="335"/>
      <c r="BQ52" s="335"/>
      <c r="BR52" s="335"/>
      <c r="BS52" s="335"/>
      <c r="BT52" s="335"/>
      <c r="BU52" s="335"/>
      <c r="BV52" s="335"/>
      <c r="BW52" s="335"/>
    </row>
    <row r="53" spans="1:75" s="336" customFormat="1" ht="27.75" hidden="1">
      <c r="A53" s="329"/>
      <c r="B53" s="619" t="s">
        <v>281</v>
      </c>
      <c r="C53" s="479"/>
      <c r="D53" s="332"/>
      <c r="E53" s="480"/>
      <c r="F53" s="332"/>
      <c r="G53" s="331">
        <v>0</v>
      </c>
      <c r="H53" s="332">
        <v>0</v>
      </c>
      <c r="I53" s="480"/>
      <c r="J53" s="571"/>
      <c r="K53" s="617"/>
      <c r="L53" s="332"/>
      <c r="M53" s="480"/>
      <c r="N53" s="332"/>
      <c r="O53" s="480"/>
      <c r="P53" s="332"/>
      <c r="Q53" s="480"/>
      <c r="R53" s="332"/>
      <c r="S53" s="480"/>
      <c r="T53" s="332"/>
      <c r="U53" s="480"/>
      <c r="V53" s="332"/>
      <c r="W53" s="480"/>
      <c r="X53" s="332"/>
      <c r="Y53" s="480"/>
      <c r="Z53" s="332"/>
      <c r="AA53" s="480"/>
      <c r="AB53" s="332"/>
      <c r="AC53" s="331"/>
      <c r="AD53" s="332"/>
      <c r="AE53" s="621"/>
      <c r="AF53" s="532"/>
      <c r="AG53" s="331"/>
      <c r="AH53" s="332"/>
      <c r="AI53" s="480"/>
      <c r="AJ53" s="477"/>
      <c r="AK53" s="458">
        <f>AM53</f>
        <v>0</v>
      </c>
      <c r="AL53" s="370"/>
      <c r="AM53" s="444">
        <f t="shared" si="0"/>
        <v>0</v>
      </c>
      <c r="AN53" s="697"/>
      <c r="AO53" s="553"/>
      <c r="AP53" s="432"/>
      <c r="AQ53" s="335"/>
      <c r="AR53" s="335"/>
      <c r="AS53" s="335"/>
      <c r="AT53" s="335"/>
      <c r="AU53" s="335"/>
      <c r="AV53" s="335"/>
      <c r="AW53" s="335"/>
      <c r="AX53" s="335"/>
      <c r="AY53" s="335"/>
      <c r="AZ53" s="335"/>
      <c r="BA53" s="335"/>
      <c r="BB53" s="335"/>
      <c r="BC53" s="335"/>
      <c r="BD53" s="335"/>
      <c r="BE53" s="335"/>
      <c r="BF53" s="335"/>
      <c r="BG53" s="335"/>
      <c r="BH53" s="335"/>
      <c r="BI53" s="335"/>
      <c r="BJ53" s="335"/>
      <c r="BK53" s="335"/>
      <c r="BL53" s="335"/>
      <c r="BM53" s="335"/>
      <c r="BN53" s="335"/>
      <c r="BO53" s="335"/>
      <c r="BP53" s="335"/>
      <c r="BQ53" s="335"/>
      <c r="BR53" s="335"/>
      <c r="BS53" s="335"/>
      <c r="BT53" s="335"/>
      <c r="BU53" s="335"/>
      <c r="BV53" s="335"/>
      <c r="BW53" s="335"/>
    </row>
    <row r="54" spans="1:75" s="336" customFormat="1" ht="27.75" hidden="1">
      <c r="A54" s="329"/>
      <c r="B54" s="615" t="s">
        <v>219</v>
      </c>
      <c r="C54" s="479"/>
      <c r="D54" s="332"/>
      <c r="E54" s="480"/>
      <c r="F54" s="332"/>
      <c r="G54" s="331"/>
      <c r="H54" s="332"/>
      <c r="I54" s="480"/>
      <c r="J54" s="571"/>
      <c r="K54" s="480"/>
      <c r="L54" s="332"/>
      <c r="M54" s="331"/>
      <c r="N54" s="332"/>
      <c r="O54" s="331"/>
      <c r="P54" s="332"/>
      <c r="Q54" s="480"/>
      <c r="R54" s="332"/>
      <c r="S54" s="480"/>
      <c r="T54" s="332"/>
      <c r="U54" s="480"/>
      <c r="V54" s="332"/>
      <c r="W54" s="480"/>
      <c r="X54" s="332"/>
      <c r="Y54" s="480"/>
      <c r="Z54" s="332"/>
      <c r="AA54" s="331"/>
      <c r="AB54" s="332"/>
      <c r="AC54" s="331"/>
      <c r="AD54" s="332"/>
      <c r="AE54" s="331"/>
      <c r="AF54" s="332"/>
      <c r="AG54" s="331"/>
      <c r="AH54" s="332"/>
      <c r="AI54" s="331"/>
      <c r="AJ54" s="477"/>
      <c r="AK54" s="444">
        <f>AM54</f>
        <v>0</v>
      </c>
      <c r="AL54" s="370"/>
      <c r="AM54" s="444">
        <f t="shared" si="0"/>
        <v>0</v>
      </c>
      <c r="AN54" s="701"/>
      <c r="AO54" s="553"/>
      <c r="AP54" s="432"/>
      <c r="AQ54" s="335"/>
      <c r="AR54" s="335"/>
      <c r="AS54" s="335"/>
      <c r="AT54" s="335"/>
      <c r="AU54" s="335"/>
      <c r="AV54" s="335"/>
      <c r="AW54" s="335"/>
      <c r="AX54" s="335"/>
      <c r="AY54" s="335"/>
      <c r="AZ54" s="335"/>
      <c r="BA54" s="335"/>
      <c r="BB54" s="335"/>
      <c r="BC54" s="335"/>
      <c r="BD54" s="335"/>
      <c r="BE54" s="335"/>
      <c r="BF54" s="335"/>
      <c r="BG54" s="335"/>
      <c r="BH54" s="335"/>
      <c r="BI54" s="335"/>
      <c r="BJ54" s="335"/>
      <c r="BK54" s="335"/>
      <c r="BL54" s="335"/>
      <c r="BM54" s="335"/>
      <c r="BN54" s="335"/>
      <c r="BO54" s="335"/>
      <c r="BP54" s="335"/>
      <c r="BQ54" s="335"/>
      <c r="BR54" s="335"/>
      <c r="BS54" s="335"/>
      <c r="BT54" s="335"/>
      <c r="BU54" s="335"/>
      <c r="BV54" s="335"/>
      <c r="BW54" s="335"/>
    </row>
    <row r="55" spans="1:75" s="336" customFormat="1" ht="28.5" hidden="1" thickBot="1">
      <c r="A55" s="506"/>
      <c r="B55" s="619" t="s">
        <v>250</v>
      </c>
      <c r="C55" s="479"/>
      <c r="D55" s="332"/>
      <c r="E55" s="621"/>
      <c r="F55" s="532"/>
      <c r="G55" s="621"/>
      <c r="H55" s="532"/>
      <c r="I55" s="480"/>
      <c r="J55" s="571"/>
      <c r="K55" s="622"/>
      <c r="L55" s="532"/>
      <c r="M55" s="621"/>
      <c r="N55" s="532"/>
      <c r="O55" s="621"/>
      <c r="P55" s="532"/>
      <c r="Q55" s="331"/>
      <c r="R55" s="332"/>
      <c r="S55" s="331"/>
      <c r="T55" s="332"/>
      <c r="U55" s="331"/>
      <c r="V55" s="332"/>
      <c r="W55" s="331"/>
      <c r="X55" s="332"/>
      <c r="Y55" s="331"/>
      <c r="Z55" s="332"/>
      <c r="AA55" s="621"/>
      <c r="AB55" s="532"/>
      <c r="AC55" s="331"/>
      <c r="AD55" s="332"/>
      <c r="AE55" s="621"/>
      <c r="AF55" s="532"/>
      <c r="AG55" s="621"/>
      <c r="AH55" s="532"/>
      <c r="AI55" s="621"/>
      <c r="AJ55" s="624"/>
      <c r="AK55" s="444">
        <f>AM55</f>
        <v>0</v>
      </c>
      <c r="AL55" s="370"/>
      <c r="AM55" s="444">
        <f t="shared" si="0"/>
        <v>0</v>
      </c>
      <c r="AN55" s="701"/>
      <c r="AO55" s="553"/>
      <c r="AP55" s="432"/>
      <c r="AQ55" s="335"/>
      <c r="AR55" s="335"/>
      <c r="AS55" s="335"/>
      <c r="AT55" s="335"/>
      <c r="AU55" s="335"/>
      <c r="AV55" s="335"/>
      <c r="AW55" s="335"/>
      <c r="AX55" s="335"/>
      <c r="AY55" s="335"/>
      <c r="AZ55" s="335"/>
      <c r="BA55" s="335"/>
      <c r="BB55" s="335"/>
      <c r="BC55" s="335"/>
      <c r="BD55" s="335"/>
      <c r="BE55" s="335"/>
      <c r="BF55" s="335"/>
      <c r="BG55" s="335"/>
      <c r="BH55" s="335"/>
      <c r="BI55" s="335"/>
      <c r="BJ55" s="335"/>
      <c r="BK55" s="335"/>
      <c r="BL55" s="335"/>
      <c r="BM55" s="335"/>
      <c r="BN55" s="335"/>
      <c r="BO55" s="335"/>
      <c r="BP55" s="335"/>
      <c r="BQ55" s="335"/>
      <c r="BR55" s="335"/>
      <c r="BS55" s="335"/>
      <c r="BT55" s="335"/>
      <c r="BU55" s="335"/>
      <c r="BV55" s="335"/>
      <c r="BW55" s="335"/>
    </row>
    <row r="56" spans="1:42" s="336" customFormat="1" ht="27.75">
      <c r="A56" s="658"/>
      <c r="B56" s="639" t="s">
        <v>282</v>
      </c>
      <c r="C56" s="640"/>
      <c r="D56" s="640"/>
      <c r="E56" s="641"/>
      <c r="F56" s="640"/>
      <c r="G56" s="640"/>
      <c r="H56" s="640"/>
      <c r="I56" s="640"/>
      <c r="J56" s="641"/>
      <c r="K56" s="641"/>
      <c r="L56" s="640"/>
      <c r="M56" s="640"/>
      <c r="N56" s="640"/>
      <c r="O56" s="640"/>
      <c r="P56" s="640"/>
      <c r="Q56" s="640"/>
      <c r="R56" s="640"/>
      <c r="S56" s="640"/>
      <c r="T56" s="640"/>
      <c r="U56" s="641"/>
      <c r="V56" s="640"/>
      <c r="W56" s="641"/>
      <c r="X56" s="640"/>
      <c r="Y56" s="640"/>
      <c r="Z56" s="640"/>
      <c r="AA56" s="640"/>
      <c r="AB56" s="640"/>
      <c r="AC56" s="640"/>
      <c r="AD56" s="640"/>
      <c r="AE56" s="640"/>
      <c r="AF56" s="640"/>
      <c r="AG56" s="640"/>
      <c r="AH56" s="640"/>
      <c r="AI56" s="640"/>
      <c r="AJ56" s="640"/>
      <c r="AK56" s="642"/>
      <c r="AL56" s="643"/>
      <c r="AM56" s="644"/>
      <c r="AN56" s="699"/>
      <c r="AO56" s="644"/>
      <c r="AP56" s="545"/>
    </row>
    <row r="57" spans="1:75" s="336" customFormat="1" ht="27.75">
      <c r="A57" s="329"/>
      <c r="B57" s="703" t="s">
        <v>211</v>
      </c>
      <c r="C57" s="687" t="s">
        <v>306</v>
      </c>
      <c r="D57" s="691">
        <v>7.5</v>
      </c>
      <c r="E57" s="608" t="s">
        <v>37</v>
      </c>
      <c r="F57" s="607">
        <v>27</v>
      </c>
      <c r="G57" s="608" t="s">
        <v>35</v>
      </c>
      <c r="H57" s="607">
        <v>20</v>
      </c>
      <c r="I57" s="608" t="s">
        <v>40</v>
      </c>
      <c r="J57" s="607">
        <v>23</v>
      </c>
      <c r="K57" s="608" t="s">
        <v>311</v>
      </c>
      <c r="L57" s="607">
        <v>5</v>
      </c>
      <c r="M57" s="608" t="s">
        <v>146</v>
      </c>
      <c r="N57" s="607">
        <v>5</v>
      </c>
      <c r="O57" s="608" t="s">
        <v>43</v>
      </c>
      <c r="P57" s="607">
        <v>16</v>
      </c>
      <c r="Q57" s="480" t="s">
        <v>255</v>
      </c>
      <c r="R57" s="332">
        <v>14</v>
      </c>
      <c r="S57" s="608" t="s">
        <v>47</v>
      </c>
      <c r="T57" s="610" t="s">
        <v>47</v>
      </c>
      <c r="U57" s="608" t="s">
        <v>52</v>
      </c>
      <c r="V57" s="610">
        <v>22.5</v>
      </c>
      <c r="W57" s="608" t="s">
        <v>311</v>
      </c>
      <c r="X57" s="607">
        <v>5</v>
      </c>
      <c r="Y57" s="704"/>
      <c r="Z57" s="705"/>
      <c r="AA57" s="608" t="s">
        <v>132</v>
      </c>
      <c r="AB57" s="607">
        <v>10</v>
      </c>
      <c r="AC57" s="608" t="s">
        <v>131</v>
      </c>
      <c r="AD57" s="607">
        <v>11</v>
      </c>
      <c r="AE57" s="608" t="s">
        <v>47</v>
      </c>
      <c r="AF57" s="607">
        <v>14</v>
      </c>
      <c r="AG57" s="608" t="s">
        <v>41</v>
      </c>
      <c r="AH57" s="607">
        <v>30</v>
      </c>
      <c r="AI57" s="608" t="s">
        <v>33</v>
      </c>
      <c r="AJ57" s="607">
        <v>21</v>
      </c>
      <c r="AK57" s="442">
        <f>AM57</f>
        <v>245</v>
      </c>
      <c r="AL57" s="443" t="s">
        <v>41</v>
      </c>
      <c r="AM57" s="442">
        <f>D57+F57+H57+J57+N57+P57+R57+T57+X57+AD57+AF57+AH57+AJ57+AB57+V57+L57+Z57</f>
        <v>245</v>
      </c>
      <c r="AN57" s="696" t="s">
        <v>33</v>
      </c>
      <c r="AO57" s="447">
        <v>1</v>
      </c>
      <c r="AP57" s="365" t="s">
        <v>152</v>
      </c>
      <c r="AQ57" s="335"/>
      <c r="AR57" s="335"/>
      <c r="AS57" s="335"/>
      <c r="AT57" s="335"/>
      <c r="AU57" s="335"/>
      <c r="AV57" s="335"/>
      <c r="AW57" s="335"/>
      <c r="AX57" s="335"/>
      <c r="AY57" s="335"/>
      <c r="AZ57" s="335"/>
      <c r="BA57" s="335"/>
      <c r="BB57" s="335"/>
      <c r="BC57" s="335"/>
      <c r="BD57" s="335"/>
      <c r="BE57" s="335"/>
      <c r="BF57" s="335"/>
      <c r="BG57" s="335"/>
      <c r="BH57" s="335"/>
      <c r="BI57" s="335"/>
      <c r="BJ57" s="335"/>
      <c r="BK57" s="335"/>
      <c r="BL57" s="335"/>
      <c r="BM57" s="335"/>
      <c r="BN57" s="335"/>
      <c r="BO57" s="335"/>
      <c r="BP57" s="335"/>
      <c r="BQ57" s="335"/>
      <c r="BR57" s="335"/>
      <c r="BS57" s="335"/>
      <c r="BT57" s="335"/>
      <c r="BU57" s="335"/>
      <c r="BV57" s="335"/>
      <c r="BW57" s="335"/>
    </row>
    <row r="58" spans="1:75" s="336" customFormat="1" ht="27.75">
      <c r="A58" s="329"/>
      <c r="B58" s="460" t="s">
        <v>309</v>
      </c>
      <c r="C58" s="616" t="s">
        <v>306</v>
      </c>
      <c r="D58" s="492">
        <v>7.5</v>
      </c>
      <c r="E58" s="480" t="s">
        <v>43</v>
      </c>
      <c r="F58" s="332">
        <v>16</v>
      </c>
      <c r="G58" s="480" t="s">
        <v>48</v>
      </c>
      <c r="H58" s="332">
        <v>12</v>
      </c>
      <c r="I58" s="480" t="s">
        <v>136</v>
      </c>
      <c r="J58" s="332">
        <v>9</v>
      </c>
      <c r="K58" s="480" t="s">
        <v>167</v>
      </c>
      <c r="L58" s="332">
        <v>17</v>
      </c>
      <c r="M58" s="480" t="s">
        <v>138</v>
      </c>
      <c r="N58" s="332">
        <v>7</v>
      </c>
      <c r="O58" s="480" t="s">
        <v>38</v>
      </c>
      <c r="P58" s="332">
        <v>22</v>
      </c>
      <c r="Q58" s="480" t="s">
        <v>314</v>
      </c>
      <c r="R58" s="332">
        <v>6</v>
      </c>
      <c r="S58" s="480" t="s">
        <v>32</v>
      </c>
      <c r="T58" s="571" t="s">
        <v>131</v>
      </c>
      <c r="U58" s="480" t="s">
        <v>44</v>
      </c>
      <c r="V58" s="571" t="s">
        <v>132</v>
      </c>
      <c r="W58" s="480" t="s">
        <v>311</v>
      </c>
      <c r="X58" s="332">
        <v>5</v>
      </c>
      <c r="Y58" s="331"/>
      <c r="Z58" s="332"/>
      <c r="AA58" s="480" t="s">
        <v>33</v>
      </c>
      <c r="AB58" s="332">
        <v>21</v>
      </c>
      <c r="AC58" s="480" t="s">
        <v>38</v>
      </c>
      <c r="AD58" s="332">
        <v>22</v>
      </c>
      <c r="AE58" s="480" t="s">
        <v>43</v>
      </c>
      <c r="AF58" s="332">
        <v>16</v>
      </c>
      <c r="AG58" s="480" t="s">
        <v>39</v>
      </c>
      <c r="AH58" s="332">
        <v>24</v>
      </c>
      <c r="AI58" s="480" t="s">
        <v>32</v>
      </c>
      <c r="AJ58" s="332">
        <v>17</v>
      </c>
      <c r="AK58" s="444">
        <f>AM58</f>
        <v>236.5</v>
      </c>
      <c r="AL58" s="370" t="s">
        <v>37</v>
      </c>
      <c r="AM58" s="444">
        <f>D58+F58+H58+J58+N58+P58+R58+T58+X58+AD58+AF58+AH58+AJ58+AB58+V58+L58+Z58</f>
        <v>236.5</v>
      </c>
      <c r="AN58" s="697" t="s">
        <v>35</v>
      </c>
      <c r="AO58" s="390">
        <v>2</v>
      </c>
      <c r="AP58" s="366" t="s">
        <v>153</v>
      </c>
      <c r="AQ58" s="335"/>
      <c r="AR58" s="335"/>
      <c r="AS58" s="335"/>
      <c r="AT58" s="335"/>
      <c r="AU58" s="335"/>
      <c r="AV58" s="335"/>
      <c r="AW58" s="335"/>
      <c r="AX58" s="335"/>
      <c r="AY58" s="335"/>
      <c r="AZ58" s="335"/>
      <c r="BA58" s="335"/>
      <c r="BB58" s="335"/>
      <c r="BC58" s="335"/>
      <c r="BD58" s="335"/>
      <c r="BE58" s="335"/>
      <c r="BF58" s="335"/>
      <c r="BG58" s="335"/>
      <c r="BH58" s="335"/>
      <c r="BI58" s="335"/>
      <c r="BJ58" s="335"/>
      <c r="BK58" s="335"/>
      <c r="BL58" s="335"/>
      <c r="BM58" s="335"/>
      <c r="BN58" s="335"/>
      <c r="BO58" s="335"/>
      <c r="BP58" s="335"/>
      <c r="BQ58" s="335"/>
      <c r="BR58" s="335"/>
      <c r="BS58" s="335"/>
      <c r="BT58" s="335"/>
      <c r="BU58" s="335"/>
      <c r="BV58" s="335"/>
      <c r="BW58" s="335"/>
    </row>
    <row r="59" spans="1:75" s="336" customFormat="1" ht="28.5" thickBot="1">
      <c r="A59" s="660"/>
      <c r="B59" s="619" t="s">
        <v>252</v>
      </c>
      <c r="C59" s="616" t="s">
        <v>167</v>
      </c>
      <c r="D59" s="492">
        <v>15.5</v>
      </c>
      <c r="E59" s="480" t="s">
        <v>145</v>
      </c>
      <c r="F59" s="332">
        <v>5</v>
      </c>
      <c r="G59" s="480" t="s">
        <v>42</v>
      </c>
      <c r="H59" s="332">
        <v>15</v>
      </c>
      <c r="I59" s="480" t="s">
        <v>47</v>
      </c>
      <c r="J59" s="332">
        <v>14</v>
      </c>
      <c r="K59" s="480" t="s">
        <v>311</v>
      </c>
      <c r="L59" s="332">
        <v>5</v>
      </c>
      <c r="M59" s="480" t="s">
        <v>139</v>
      </c>
      <c r="N59" s="332">
        <v>6</v>
      </c>
      <c r="O59" s="480" t="s">
        <v>138</v>
      </c>
      <c r="P59" s="332">
        <v>7</v>
      </c>
      <c r="Q59" s="480" t="s">
        <v>314</v>
      </c>
      <c r="R59" s="332">
        <v>6</v>
      </c>
      <c r="S59" s="480" t="s">
        <v>132</v>
      </c>
      <c r="T59" s="571" t="s">
        <v>44</v>
      </c>
      <c r="U59" s="480" t="s">
        <v>42</v>
      </c>
      <c r="V59" s="571" t="s">
        <v>49</v>
      </c>
      <c r="W59" s="480" t="s">
        <v>311</v>
      </c>
      <c r="X59" s="332">
        <v>5</v>
      </c>
      <c r="Y59" s="656"/>
      <c r="Z59" s="654"/>
      <c r="AA59" s="480" t="s">
        <v>35</v>
      </c>
      <c r="AB59" s="332">
        <v>20</v>
      </c>
      <c r="AC59" s="480" t="s">
        <v>34</v>
      </c>
      <c r="AD59" s="332">
        <v>19</v>
      </c>
      <c r="AE59" s="480" t="s">
        <v>35</v>
      </c>
      <c r="AF59" s="332">
        <v>20</v>
      </c>
      <c r="AG59" s="480" t="s">
        <v>43</v>
      </c>
      <c r="AH59" s="332">
        <v>16</v>
      </c>
      <c r="AI59" s="480" t="s">
        <v>321</v>
      </c>
      <c r="AJ59" s="332">
        <v>12.5</v>
      </c>
      <c r="AK59" s="444">
        <f>AM59</f>
        <v>191</v>
      </c>
      <c r="AL59" s="370" t="s">
        <v>36</v>
      </c>
      <c r="AM59" s="444">
        <f>D59+F59+H59+J59+N59+P59+R59+T59+X59+AD59+AF59+AH59+AJ59+AB59+V59+L59+Z59</f>
        <v>191</v>
      </c>
      <c r="AN59" s="697" t="s">
        <v>42</v>
      </c>
      <c r="AO59" s="390">
        <v>3</v>
      </c>
      <c r="AP59" s="366" t="s">
        <v>154</v>
      </c>
      <c r="AQ59" s="335"/>
      <c r="AR59" s="335"/>
      <c r="AS59" s="335"/>
      <c r="AT59" s="335"/>
      <c r="AU59" s="335"/>
      <c r="AV59" s="335"/>
      <c r="AW59" s="335"/>
      <c r="AX59" s="335"/>
      <c r="AY59" s="335"/>
      <c r="AZ59" s="335"/>
      <c r="BA59" s="335"/>
      <c r="BB59" s="335"/>
      <c r="BC59" s="335"/>
      <c r="BD59" s="335"/>
      <c r="BE59" s="335"/>
      <c r="BF59" s="335"/>
      <c r="BG59" s="335"/>
      <c r="BH59" s="335"/>
      <c r="BI59" s="335"/>
      <c r="BJ59" s="335"/>
      <c r="BK59" s="335"/>
      <c r="BL59" s="335"/>
      <c r="BM59" s="335"/>
      <c r="BN59" s="335"/>
      <c r="BO59" s="335"/>
      <c r="BP59" s="335"/>
      <c r="BQ59" s="335"/>
      <c r="BR59" s="335"/>
      <c r="BS59" s="335"/>
      <c r="BT59" s="335"/>
      <c r="BU59" s="335"/>
      <c r="BV59" s="335"/>
      <c r="BW59" s="335"/>
    </row>
    <row r="60" spans="1:75" s="336" customFormat="1" ht="45">
      <c r="A60" s="661"/>
      <c r="B60" s="686" t="s">
        <v>15</v>
      </c>
      <c r="C60" s="616" t="s">
        <v>167</v>
      </c>
      <c r="D60" s="492">
        <v>15.5</v>
      </c>
      <c r="E60" s="480" t="s">
        <v>132</v>
      </c>
      <c r="F60" s="332">
        <v>10</v>
      </c>
      <c r="G60" s="480"/>
      <c r="H60" s="332"/>
      <c r="I60" s="480" t="s">
        <v>43</v>
      </c>
      <c r="J60" s="332">
        <v>16</v>
      </c>
      <c r="K60" s="480" t="s">
        <v>312</v>
      </c>
      <c r="L60" s="332">
        <v>1</v>
      </c>
      <c r="M60" s="480" t="s">
        <v>149</v>
      </c>
      <c r="N60" s="332">
        <v>1</v>
      </c>
      <c r="O60" s="480" t="s">
        <v>136</v>
      </c>
      <c r="P60" s="332">
        <v>9</v>
      </c>
      <c r="Q60" s="480" t="s">
        <v>255</v>
      </c>
      <c r="R60" s="332">
        <v>14</v>
      </c>
      <c r="S60" s="480" t="s">
        <v>139</v>
      </c>
      <c r="T60" s="332">
        <v>6</v>
      </c>
      <c r="U60" s="480" t="s">
        <v>48</v>
      </c>
      <c r="V60" s="332">
        <v>12</v>
      </c>
      <c r="W60" s="480" t="s">
        <v>167</v>
      </c>
      <c r="X60" s="571" t="s">
        <v>316</v>
      </c>
      <c r="Y60" s="621"/>
      <c r="Z60" s="532"/>
      <c r="AA60" s="480" t="s">
        <v>49</v>
      </c>
      <c r="AB60" s="332">
        <v>13</v>
      </c>
      <c r="AC60" s="480" t="s">
        <v>40</v>
      </c>
      <c r="AD60" s="332">
        <v>23</v>
      </c>
      <c r="AE60" s="480" t="s">
        <v>38</v>
      </c>
      <c r="AF60" s="332">
        <v>22</v>
      </c>
      <c r="AG60" s="480" t="s">
        <v>132</v>
      </c>
      <c r="AH60" s="332">
        <v>10</v>
      </c>
      <c r="AI60" s="480" t="s">
        <v>34</v>
      </c>
      <c r="AJ60" s="332">
        <v>19</v>
      </c>
      <c r="AK60" s="444">
        <f>AM60</f>
        <v>187</v>
      </c>
      <c r="AL60" s="370" t="s">
        <v>39</v>
      </c>
      <c r="AM60" s="444">
        <f>D60+F60+H60+J60+N60+P60+R60+T60+X60+AD60+AF60+AH60+AJ60+AB60+V60+L60+Z60</f>
        <v>187</v>
      </c>
      <c r="AN60" s="697" t="s">
        <v>48</v>
      </c>
      <c r="AO60" s="390">
        <v>4</v>
      </c>
      <c r="AP60" s="366" t="s">
        <v>155</v>
      </c>
      <c r="AQ60" s="335"/>
      <c r="AR60" s="335"/>
      <c r="AS60" s="335"/>
      <c r="AT60" s="335"/>
      <c r="AU60" s="335"/>
      <c r="AV60" s="335"/>
      <c r="AW60" s="335"/>
      <c r="AX60" s="335"/>
      <c r="AY60" s="335"/>
      <c r="AZ60" s="335"/>
      <c r="BA60" s="335"/>
      <c r="BB60" s="335"/>
      <c r="BC60" s="335"/>
      <c r="BD60" s="335"/>
      <c r="BE60" s="335"/>
      <c r="BF60" s="335"/>
      <c r="BG60" s="335"/>
      <c r="BH60" s="335"/>
      <c r="BI60" s="335"/>
      <c r="BJ60" s="335"/>
      <c r="BK60" s="335"/>
      <c r="BL60" s="335"/>
      <c r="BM60" s="335"/>
      <c r="BN60" s="335"/>
      <c r="BO60" s="335"/>
      <c r="BP60" s="335"/>
      <c r="BQ60" s="335"/>
      <c r="BR60" s="335"/>
      <c r="BS60" s="335"/>
      <c r="BT60" s="335"/>
      <c r="BU60" s="335"/>
      <c r="BV60" s="335"/>
      <c r="BW60" s="335"/>
    </row>
    <row r="61" spans="1:75" s="336" customFormat="1" ht="46.5" customHeight="1">
      <c r="A61" s="662"/>
      <c r="B61" s="665" t="s">
        <v>161</v>
      </c>
      <c r="C61" s="620"/>
      <c r="D61" s="532"/>
      <c r="E61" s="480" t="s">
        <v>141</v>
      </c>
      <c r="F61" s="332">
        <v>2</v>
      </c>
      <c r="G61" s="480"/>
      <c r="H61" s="332"/>
      <c r="I61" s="480"/>
      <c r="J61" s="332"/>
      <c r="K61" s="480"/>
      <c r="L61" s="332"/>
      <c r="M61" s="480"/>
      <c r="N61" s="332"/>
      <c r="O61" s="480" t="s">
        <v>40</v>
      </c>
      <c r="P61" s="332">
        <v>23</v>
      </c>
      <c r="Q61" s="480"/>
      <c r="R61" s="332"/>
      <c r="S61" s="663"/>
      <c r="T61" s="664"/>
      <c r="U61" s="480"/>
      <c r="V61" s="571"/>
      <c r="W61" s="480"/>
      <c r="X61" s="332"/>
      <c r="Y61" s="621"/>
      <c r="Z61" s="532"/>
      <c r="AA61" s="480"/>
      <c r="AB61" s="332"/>
      <c r="AC61" s="480"/>
      <c r="AD61" s="332"/>
      <c r="AE61" s="480"/>
      <c r="AF61" s="332"/>
      <c r="AG61" s="480" t="s">
        <v>36</v>
      </c>
      <c r="AH61" s="332">
        <v>25</v>
      </c>
      <c r="AI61" s="480" t="s">
        <v>43</v>
      </c>
      <c r="AJ61" s="332">
        <v>16</v>
      </c>
      <c r="AK61" s="444">
        <f>AM61</f>
        <v>66</v>
      </c>
      <c r="AL61" s="370" t="s">
        <v>40</v>
      </c>
      <c r="AM61" s="444">
        <f>D61+F61+H61+J61+N61+P61+R61+T61+X61+AD61+AF61+AH61+AJ61+AB61+V61+L61+Z61</f>
        <v>66</v>
      </c>
      <c r="AN61" s="697" t="s">
        <v>149</v>
      </c>
      <c r="AO61" s="390">
        <v>5</v>
      </c>
      <c r="AP61" s="366" t="s">
        <v>156</v>
      </c>
      <c r="AQ61" s="335"/>
      <c r="AR61" s="335"/>
      <c r="AS61" s="335"/>
      <c r="AT61" s="335"/>
      <c r="AU61" s="335"/>
      <c r="AV61" s="335"/>
      <c r="AW61" s="335"/>
      <c r="AX61" s="335"/>
      <c r="AY61" s="335"/>
      <c r="AZ61" s="335"/>
      <c r="BA61" s="335"/>
      <c r="BB61" s="335"/>
      <c r="BC61" s="335"/>
      <c r="BD61" s="335"/>
      <c r="BE61" s="335"/>
      <c r="BF61" s="335"/>
      <c r="BG61" s="335"/>
      <c r="BH61" s="335"/>
      <c r="BI61" s="335"/>
      <c r="BJ61" s="335"/>
      <c r="BK61" s="335"/>
      <c r="BL61" s="335"/>
      <c r="BM61" s="335"/>
      <c r="BN61" s="335"/>
      <c r="BO61" s="335"/>
      <c r="BP61" s="335"/>
      <c r="BQ61" s="335"/>
      <c r="BR61" s="335"/>
      <c r="BS61" s="335"/>
      <c r="BT61" s="335"/>
      <c r="BU61" s="335"/>
      <c r="BV61" s="335"/>
      <c r="BW61" s="335"/>
    </row>
    <row r="62" spans="1:75" s="336" customFormat="1" ht="27.75">
      <c r="A62" s="662"/>
      <c r="B62" s="619" t="s">
        <v>84</v>
      </c>
      <c r="C62" s="479"/>
      <c r="D62" s="332"/>
      <c r="E62" s="480" t="s">
        <v>151</v>
      </c>
      <c r="F62" s="332">
        <v>1</v>
      </c>
      <c r="G62" s="480"/>
      <c r="H62" s="332"/>
      <c r="I62" s="480"/>
      <c r="J62" s="332"/>
      <c r="K62" s="480"/>
      <c r="L62" s="332"/>
      <c r="M62" s="480"/>
      <c r="N62" s="332"/>
      <c r="O62" s="480"/>
      <c r="P62" s="332"/>
      <c r="Q62" s="480"/>
      <c r="R62" s="332"/>
      <c r="S62" s="663"/>
      <c r="T62" s="664"/>
      <c r="U62" s="621"/>
      <c r="V62" s="532"/>
      <c r="W62" s="622"/>
      <c r="X62" s="532"/>
      <c r="Y62" s="621"/>
      <c r="Z62" s="532"/>
      <c r="AA62" s="480"/>
      <c r="AB62" s="332"/>
      <c r="AC62" s="480" t="s">
        <v>43</v>
      </c>
      <c r="AD62" s="332">
        <v>16</v>
      </c>
      <c r="AE62" s="480"/>
      <c r="AF62" s="332"/>
      <c r="AG62" s="480" t="s">
        <v>35</v>
      </c>
      <c r="AH62" s="332">
        <v>20</v>
      </c>
      <c r="AI62" s="480"/>
      <c r="AJ62" s="332"/>
      <c r="AK62" s="444">
        <f>AM62</f>
        <v>37</v>
      </c>
      <c r="AL62" s="370" t="s">
        <v>38</v>
      </c>
      <c r="AM62" s="444">
        <f>D62+F62+H62+J62+N62+P62+R62+T62+X62+AD62+AF62+AH62+AJ62+AB62+V62+L62+Z62</f>
        <v>37</v>
      </c>
      <c r="AN62" s="697" t="s">
        <v>153</v>
      </c>
      <c r="AO62" s="390">
        <v>6</v>
      </c>
      <c r="AP62" s="366" t="s">
        <v>172</v>
      </c>
      <c r="AQ62" s="335"/>
      <c r="AR62" s="335"/>
      <c r="AS62" s="335"/>
      <c r="AT62" s="335"/>
      <c r="AU62" s="335"/>
      <c r="AV62" s="335"/>
      <c r="AW62" s="335"/>
      <c r="AX62" s="335"/>
      <c r="AY62" s="335"/>
      <c r="AZ62" s="335"/>
      <c r="BA62" s="335"/>
      <c r="BB62" s="335"/>
      <c r="BC62" s="335"/>
      <c r="BD62" s="335"/>
      <c r="BE62" s="335"/>
      <c r="BF62" s="335"/>
      <c r="BG62" s="335"/>
      <c r="BH62" s="335"/>
      <c r="BI62" s="335"/>
      <c r="BJ62" s="335"/>
      <c r="BK62" s="335"/>
      <c r="BL62" s="335"/>
      <c r="BM62" s="335"/>
      <c r="BN62" s="335"/>
      <c r="BO62" s="335"/>
      <c r="BP62" s="335"/>
      <c r="BQ62" s="335"/>
      <c r="BR62" s="335"/>
      <c r="BS62" s="335"/>
      <c r="BT62" s="335"/>
      <c r="BU62" s="335"/>
      <c r="BV62" s="335"/>
      <c r="BW62" s="335"/>
    </row>
    <row r="63" spans="1:75" s="336" customFormat="1" ht="42">
      <c r="A63" s="329"/>
      <c r="B63" s="752" t="s">
        <v>320</v>
      </c>
      <c r="C63" s="479"/>
      <c r="D63" s="332"/>
      <c r="E63" s="480"/>
      <c r="F63" s="332"/>
      <c r="G63" s="480"/>
      <c r="H63" s="332"/>
      <c r="I63" s="480"/>
      <c r="J63" s="332"/>
      <c r="K63" s="480"/>
      <c r="L63" s="332"/>
      <c r="M63" s="480"/>
      <c r="N63" s="332"/>
      <c r="O63" s="480"/>
      <c r="P63" s="332"/>
      <c r="Q63" s="480"/>
      <c r="R63" s="332"/>
      <c r="S63" s="622"/>
      <c r="T63" s="532"/>
      <c r="U63" s="480"/>
      <c r="V63" s="332"/>
      <c r="W63" s="622"/>
      <c r="X63" s="654"/>
      <c r="Y63" s="656"/>
      <c r="Z63" s="654"/>
      <c r="AA63" s="656"/>
      <c r="AB63" s="654"/>
      <c r="AC63" s="480"/>
      <c r="AD63" s="332"/>
      <c r="AE63" s="656"/>
      <c r="AF63" s="654"/>
      <c r="AG63" s="656"/>
      <c r="AH63" s="654"/>
      <c r="AI63" s="480" t="s">
        <v>37</v>
      </c>
      <c r="AJ63" s="332">
        <v>13.5</v>
      </c>
      <c r="AK63" s="444">
        <f>AM63</f>
        <v>13.5</v>
      </c>
      <c r="AL63" s="370" t="s">
        <v>33</v>
      </c>
      <c r="AM63" s="444">
        <f>D63+F63+H63+J63+N63+P63+R63+T63+X63+AD63+AF63+AH63+AJ63+AB63+V63+L63+Z63</f>
        <v>13.5</v>
      </c>
      <c r="AN63" s="697" t="s">
        <v>172</v>
      </c>
      <c r="AO63" s="390">
        <v>7</v>
      </c>
      <c r="AP63" s="366" t="s">
        <v>173</v>
      </c>
      <c r="AQ63" s="335"/>
      <c r="AR63" s="335"/>
      <c r="AS63" s="335"/>
      <c r="AT63" s="335"/>
      <c r="AU63" s="335"/>
      <c r="AV63" s="335"/>
      <c r="AW63" s="335"/>
      <c r="AX63" s="335"/>
      <c r="AY63" s="335"/>
      <c r="AZ63" s="335"/>
      <c r="BA63" s="335"/>
      <c r="BB63" s="335"/>
      <c r="BC63" s="335"/>
      <c r="BD63" s="335"/>
      <c r="BE63" s="335"/>
      <c r="BF63" s="335"/>
      <c r="BG63" s="335"/>
      <c r="BH63" s="335"/>
      <c r="BI63" s="335"/>
      <c r="BJ63" s="335"/>
      <c r="BK63" s="335"/>
      <c r="BL63" s="335"/>
      <c r="BM63" s="335"/>
      <c r="BN63" s="335"/>
      <c r="BO63" s="335"/>
      <c r="BP63" s="335"/>
      <c r="BQ63" s="335"/>
      <c r="BR63" s="335"/>
      <c r="BS63" s="335"/>
      <c r="BT63" s="335"/>
      <c r="BU63" s="335"/>
      <c r="BV63" s="335"/>
      <c r="BW63" s="335"/>
    </row>
    <row r="64" spans="1:75" s="336" customFormat="1" ht="27.75">
      <c r="A64" s="329"/>
      <c r="B64" s="619" t="s">
        <v>285</v>
      </c>
      <c r="C64" s="331"/>
      <c r="D64" s="332"/>
      <c r="E64" s="480"/>
      <c r="F64" s="332"/>
      <c r="G64" s="480"/>
      <c r="H64" s="332"/>
      <c r="I64" s="480"/>
      <c r="J64" s="332"/>
      <c r="K64" s="480"/>
      <c r="L64" s="332"/>
      <c r="M64" s="480" t="s">
        <v>49</v>
      </c>
      <c r="N64" s="332">
        <v>13</v>
      </c>
      <c r="O64" s="480"/>
      <c r="P64" s="332"/>
      <c r="Q64" s="480"/>
      <c r="R64" s="332"/>
      <c r="S64" s="621"/>
      <c r="T64" s="532"/>
      <c r="U64" s="621"/>
      <c r="V64" s="532"/>
      <c r="W64" s="480"/>
      <c r="X64" s="332"/>
      <c r="Y64" s="621"/>
      <c r="Z64" s="532"/>
      <c r="AA64" s="480"/>
      <c r="AB64" s="332"/>
      <c r="AC64" s="480"/>
      <c r="AD64" s="332"/>
      <c r="AE64" s="480"/>
      <c r="AF64" s="332"/>
      <c r="AG64" s="480"/>
      <c r="AH64" s="332"/>
      <c r="AI64" s="480"/>
      <c r="AJ64" s="332"/>
      <c r="AK64" s="444">
        <f>AM64</f>
        <v>13</v>
      </c>
      <c r="AL64" s="370" t="s">
        <v>35</v>
      </c>
      <c r="AM64" s="444">
        <f>D64+F64+H64+J64+N64+P64+R64+T64+X64+AD64+AF64+AH64+AJ64+AB64+V64+L64+Z64</f>
        <v>13</v>
      </c>
      <c r="AN64" s="697" t="s">
        <v>173</v>
      </c>
      <c r="AO64" s="390">
        <v>8</v>
      </c>
      <c r="AP64" s="366" t="s">
        <v>174</v>
      </c>
      <c r="AQ64" s="335"/>
      <c r="AR64" s="335"/>
      <c r="AS64" s="335"/>
      <c r="AT64" s="335"/>
      <c r="AU64" s="335"/>
      <c r="AV64" s="335"/>
      <c r="AW64" s="335"/>
      <c r="AX64" s="335"/>
      <c r="AY64" s="335"/>
      <c r="AZ64" s="335"/>
      <c r="BA64" s="335"/>
      <c r="BB64" s="335"/>
      <c r="BC64" s="335"/>
      <c r="BD64" s="335"/>
      <c r="BE64" s="335"/>
      <c r="BF64" s="335"/>
      <c r="BG64" s="335"/>
      <c r="BH64" s="335"/>
      <c r="BI64" s="335"/>
      <c r="BJ64" s="335"/>
      <c r="BK64" s="335"/>
      <c r="BL64" s="335"/>
      <c r="BM64" s="335"/>
      <c r="BN64" s="335"/>
      <c r="BO64" s="335"/>
      <c r="BP64" s="335"/>
      <c r="BQ64" s="335"/>
      <c r="BR64" s="335"/>
      <c r="BS64" s="335"/>
      <c r="BT64" s="335"/>
      <c r="BU64" s="335"/>
      <c r="BV64" s="335"/>
      <c r="BW64" s="335"/>
    </row>
    <row r="65" spans="1:75" s="336" customFormat="1" ht="31.5" customHeight="1">
      <c r="A65" s="329"/>
      <c r="B65" s="753" t="s">
        <v>307</v>
      </c>
      <c r="C65" s="754"/>
      <c r="D65" s="749"/>
      <c r="E65" s="748" t="s">
        <v>147</v>
      </c>
      <c r="F65" s="747">
        <v>1</v>
      </c>
      <c r="G65" s="748"/>
      <c r="H65" s="747"/>
      <c r="I65" s="748"/>
      <c r="J65" s="747"/>
      <c r="K65" s="748" t="s">
        <v>312</v>
      </c>
      <c r="L65" s="747">
        <v>1</v>
      </c>
      <c r="M65" s="748"/>
      <c r="N65" s="747"/>
      <c r="O65" s="748"/>
      <c r="P65" s="747"/>
      <c r="Q65" s="748"/>
      <c r="R65" s="747"/>
      <c r="S65" s="755"/>
      <c r="T65" s="749"/>
      <c r="U65" s="755"/>
      <c r="V65" s="749"/>
      <c r="W65" s="748"/>
      <c r="X65" s="747"/>
      <c r="Y65" s="755"/>
      <c r="Z65" s="749"/>
      <c r="AA65" s="748"/>
      <c r="AB65" s="747"/>
      <c r="AC65" s="748"/>
      <c r="AD65" s="747"/>
      <c r="AE65" s="748"/>
      <c r="AF65" s="747"/>
      <c r="AG65" s="748"/>
      <c r="AH65" s="747"/>
      <c r="AI65" s="748"/>
      <c r="AJ65" s="747"/>
      <c r="AK65" s="750">
        <f>AM65</f>
        <v>2</v>
      </c>
      <c r="AL65" s="370" t="s">
        <v>34</v>
      </c>
      <c r="AM65" s="750">
        <f>D65+F65+H65+J65+N65+P65+R65+T65+X65+AD65+AF65+AH65+AJ65+AB65+V65+L65+Z65</f>
        <v>2</v>
      </c>
      <c r="AN65" s="751" t="s">
        <v>175</v>
      </c>
      <c r="AO65" s="390">
        <v>9</v>
      </c>
      <c r="AP65" s="366" t="s">
        <v>175</v>
      </c>
      <c r="AQ65" s="335"/>
      <c r="AR65" s="335"/>
      <c r="AS65" s="335"/>
      <c r="AT65" s="335"/>
      <c r="AU65" s="335"/>
      <c r="AV65" s="335"/>
      <c r="AW65" s="335"/>
      <c r="AX65" s="335"/>
      <c r="AY65" s="335"/>
      <c r="AZ65" s="335"/>
      <c r="BA65" s="335"/>
      <c r="BB65" s="335"/>
      <c r="BC65" s="335"/>
      <c r="BD65" s="335"/>
      <c r="BE65" s="335"/>
      <c r="BF65" s="335"/>
      <c r="BG65" s="335"/>
      <c r="BH65" s="335"/>
      <c r="BI65" s="335"/>
      <c r="BJ65" s="335"/>
      <c r="BK65" s="335"/>
      <c r="BL65" s="335"/>
      <c r="BM65" s="335"/>
      <c r="BN65" s="335"/>
      <c r="BO65" s="335"/>
      <c r="BP65" s="335"/>
      <c r="BQ65" s="335"/>
      <c r="BR65" s="335"/>
      <c r="BS65" s="335"/>
      <c r="BT65" s="335"/>
      <c r="BU65" s="335"/>
      <c r="BV65" s="335"/>
      <c r="BW65" s="335"/>
    </row>
    <row r="66" spans="1:75" s="336" customFormat="1" ht="51.75" customHeight="1" thickBot="1">
      <c r="A66" s="329"/>
      <c r="B66" s="693" t="s">
        <v>308</v>
      </c>
      <c r="C66" s="667"/>
      <c r="D66" s="630"/>
      <c r="E66" s="629" t="s">
        <v>152</v>
      </c>
      <c r="F66" s="630">
        <v>1</v>
      </c>
      <c r="G66" s="629"/>
      <c r="H66" s="630"/>
      <c r="I66" s="629"/>
      <c r="J66" s="630"/>
      <c r="K66" s="629"/>
      <c r="L66" s="630"/>
      <c r="M66" s="629"/>
      <c r="N66" s="630"/>
      <c r="O66" s="629"/>
      <c r="P66" s="630"/>
      <c r="Q66" s="629"/>
      <c r="R66" s="630"/>
      <c r="S66" s="632"/>
      <c r="T66" s="628"/>
      <c r="U66" s="629"/>
      <c r="V66" s="630"/>
      <c r="W66" s="632"/>
      <c r="X66" s="675"/>
      <c r="Y66" s="676"/>
      <c r="Z66" s="675"/>
      <c r="AA66" s="676"/>
      <c r="AB66" s="675"/>
      <c r="AC66" s="629"/>
      <c r="AD66" s="630"/>
      <c r="AE66" s="676"/>
      <c r="AF66" s="675"/>
      <c r="AG66" s="676"/>
      <c r="AH66" s="675"/>
      <c r="AI66" s="629"/>
      <c r="AJ66" s="630"/>
      <c r="AK66" s="638">
        <f>AM66</f>
        <v>1</v>
      </c>
      <c r="AL66" s="433" t="s">
        <v>44</v>
      </c>
      <c r="AM66" s="638">
        <f>D66+F66+H66+J66+N66+P66+R66+T66+X66+AD66+AF66+AH66+AJ66+AB66+V66+L66+Z66</f>
        <v>1</v>
      </c>
      <c r="AN66" s="698" t="s">
        <v>176</v>
      </c>
      <c r="AO66" s="503">
        <v>10</v>
      </c>
      <c r="AP66" s="539" t="s">
        <v>176</v>
      </c>
      <c r="AQ66" s="335"/>
      <c r="AR66" s="335"/>
      <c r="AS66" s="335"/>
      <c r="AT66" s="335"/>
      <c r="AU66" s="335"/>
      <c r="AV66" s="335"/>
      <c r="AW66" s="335"/>
      <c r="AX66" s="335"/>
      <c r="AY66" s="335"/>
      <c r="AZ66" s="335"/>
      <c r="BA66" s="335"/>
      <c r="BB66" s="335"/>
      <c r="BC66" s="335"/>
      <c r="BD66" s="335"/>
      <c r="BE66" s="335"/>
      <c r="BF66" s="335"/>
      <c r="BG66" s="335"/>
      <c r="BH66" s="335"/>
      <c r="BI66" s="335"/>
      <c r="BJ66" s="335"/>
      <c r="BK66" s="335"/>
      <c r="BL66" s="335"/>
      <c r="BM66" s="335"/>
      <c r="BN66" s="335"/>
      <c r="BO66" s="335"/>
      <c r="BP66" s="335"/>
      <c r="BQ66" s="335"/>
      <c r="BR66" s="335"/>
      <c r="BS66" s="335"/>
      <c r="BT66" s="335"/>
      <c r="BU66" s="335"/>
      <c r="BV66" s="335"/>
      <c r="BW66" s="335"/>
    </row>
    <row r="67" spans="1:75" s="336" customFormat="1" ht="41.25" customHeight="1" hidden="1">
      <c r="A67" s="329"/>
      <c r="B67" s="692" t="s">
        <v>283</v>
      </c>
      <c r="C67" s="508"/>
      <c r="D67" s="509"/>
      <c r="E67" s="510"/>
      <c r="F67" s="509"/>
      <c r="G67" s="510"/>
      <c r="H67" s="509"/>
      <c r="I67" s="510"/>
      <c r="J67" s="509"/>
      <c r="K67" s="510"/>
      <c r="L67" s="509"/>
      <c r="M67" s="510"/>
      <c r="N67" s="509"/>
      <c r="O67" s="510"/>
      <c r="P67" s="509"/>
      <c r="Q67" s="510"/>
      <c r="R67" s="509"/>
      <c r="S67" s="670"/>
      <c r="T67" s="671"/>
      <c r="U67" s="670"/>
      <c r="V67" s="671"/>
      <c r="W67" s="510"/>
      <c r="X67" s="509"/>
      <c r="Y67" s="670"/>
      <c r="Z67" s="671"/>
      <c r="AA67" s="510"/>
      <c r="AB67" s="509"/>
      <c r="AC67" s="510"/>
      <c r="AD67" s="509"/>
      <c r="AE67" s="510"/>
      <c r="AF67" s="509"/>
      <c r="AG67" s="510"/>
      <c r="AH67" s="509"/>
      <c r="AI67" s="510"/>
      <c r="AJ67" s="509"/>
      <c r="AK67" s="649">
        <f aca="true" t="shared" si="1" ref="AK67:AK84">AM67</f>
        <v>0</v>
      </c>
      <c r="AL67" s="650"/>
      <c r="AM67" s="649">
        <f aca="true" t="shared" si="2" ref="AM67:AM84">D67+F67+H67+J67+N67+P67+R67+T67+X67+AD67+AF67+AH67+AJ67+AB67+V67+L67+Z67</f>
        <v>0</v>
      </c>
      <c r="AN67" s="650"/>
      <c r="AO67" s="553"/>
      <c r="AP67" s="432"/>
      <c r="AQ67" s="335"/>
      <c r="AR67" s="335"/>
      <c r="AS67" s="335"/>
      <c r="AT67" s="335"/>
      <c r="AU67" s="335"/>
      <c r="AV67" s="335"/>
      <c r="AW67" s="335"/>
      <c r="AX67" s="335"/>
      <c r="AY67" s="335"/>
      <c r="AZ67" s="335"/>
      <c r="BA67" s="335"/>
      <c r="BB67" s="335"/>
      <c r="BC67" s="335"/>
      <c r="BD67" s="335"/>
      <c r="BE67" s="335"/>
      <c r="BF67" s="335"/>
      <c r="BG67" s="335"/>
      <c r="BH67" s="335"/>
      <c r="BI67" s="335"/>
      <c r="BJ67" s="335"/>
      <c r="BK67" s="335"/>
      <c r="BL67" s="335"/>
      <c r="BM67" s="335"/>
      <c r="BN67" s="335"/>
      <c r="BO67" s="335"/>
      <c r="BP67" s="335"/>
      <c r="BQ67" s="335"/>
      <c r="BR67" s="335"/>
      <c r="BS67" s="335"/>
      <c r="BT67" s="335"/>
      <c r="BU67" s="335"/>
      <c r="BV67" s="335"/>
      <c r="BW67" s="335"/>
    </row>
    <row r="68" spans="1:75" s="336" customFormat="1" ht="28.5" hidden="1" thickBot="1">
      <c r="A68" s="660"/>
      <c r="B68" s="666" t="s">
        <v>293</v>
      </c>
      <c r="C68" s="479"/>
      <c r="D68" s="332"/>
      <c r="E68" s="480"/>
      <c r="F68" s="332"/>
      <c r="G68" s="480"/>
      <c r="H68" s="332"/>
      <c r="I68" s="480"/>
      <c r="J68" s="332"/>
      <c r="K68" s="480"/>
      <c r="L68" s="332"/>
      <c r="M68" s="480"/>
      <c r="N68" s="332"/>
      <c r="O68" s="480"/>
      <c r="P68" s="332"/>
      <c r="Q68" s="480"/>
      <c r="R68" s="332"/>
      <c r="S68" s="621"/>
      <c r="T68" s="532"/>
      <c r="U68" s="622"/>
      <c r="V68" s="532"/>
      <c r="W68" s="621"/>
      <c r="X68" s="332"/>
      <c r="Y68" s="331"/>
      <c r="Z68" s="332"/>
      <c r="AA68" s="331"/>
      <c r="AB68" s="332"/>
      <c r="AC68" s="480"/>
      <c r="AD68" s="332"/>
      <c r="AE68" s="331"/>
      <c r="AF68" s="332"/>
      <c r="AG68" s="331"/>
      <c r="AH68" s="332"/>
      <c r="AI68" s="480"/>
      <c r="AJ68" s="332"/>
      <c r="AK68" s="444">
        <f t="shared" si="1"/>
        <v>0</v>
      </c>
      <c r="AL68" s="370"/>
      <c r="AM68" s="444">
        <f t="shared" si="2"/>
        <v>0</v>
      </c>
      <c r="AN68" s="360"/>
      <c r="AO68" s="390"/>
      <c r="AP68" s="366"/>
      <c r="AQ68" s="335"/>
      <c r="AR68" s="335"/>
      <c r="AS68" s="335"/>
      <c r="AT68" s="335"/>
      <c r="AU68" s="335"/>
      <c r="AV68" s="335"/>
      <c r="AW68" s="335"/>
      <c r="AX68" s="335"/>
      <c r="AY68" s="335"/>
      <c r="AZ68" s="335"/>
      <c r="BA68" s="335"/>
      <c r="BB68" s="335"/>
      <c r="BC68" s="335"/>
      <c r="BD68" s="335"/>
      <c r="BE68" s="335"/>
      <c r="BF68" s="335"/>
      <c r="BG68" s="335"/>
      <c r="BH68" s="335"/>
      <c r="BI68" s="335"/>
      <c r="BJ68" s="335"/>
      <c r="BK68" s="335"/>
      <c r="BL68" s="335"/>
      <c r="BM68" s="335"/>
      <c r="BN68" s="335"/>
      <c r="BO68" s="335"/>
      <c r="BP68" s="335"/>
      <c r="BQ68" s="335"/>
      <c r="BR68" s="335"/>
      <c r="BS68" s="335"/>
      <c r="BT68" s="335"/>
      <c r="BU68" s="335"/>
      <c r="BV68" s="335"/>
      <c r="BW68" s="335"/>
    </row>
    <row r="69" spans="1:75" s="336" customFormat="1" ht="42" hidden="1">
      <c r="A69" s="506"/>
      <c r="B69" s="665" t="s">
        <v>163</v>
      </c>
      <c r="C69" s="620"/>
      <c r="D69" s="532"/>
      <c r="E69" s="480"/>
      <c r="F69" s="332"/>
      <c r="G69" s="480"/>
      <c r="H69" s="332"/>
      <c r="I69" s="480"/>
      <c r="J69" s="332"/>
      <c r="K69" s="480"/>
      <c r="L69" s="332"/>
      <c r="M69" s="480"/>
      <c r="N69" s="332"/>
      <c r="O69" s="480"/>
      <c r="P69" s="332"/>
      <c r="Q69" s="480"/>
      <c r="R69" s="332"/>
      <c r="S69" s="621"/>
      <c r="T69" s="532"/>
      <c r="U69" s="621"/>
      <c r="V69" s="532"/>
      <c r="W69" s="622"/>
      <c r="X69" s="532"/>
      <c r="Y69" s="621"/>
      <c r="Z69" s="532"/>
      <c r="AA69" s="480"/>
      <c r="AB69" s="332"/>
      <c r="AC69" s="480"/>
      <c r="AD69" s="332"/>
      <c r="AE69" s="480"/>
      <c r="AF69" s="332"/>
      <c r="AG69" s="480"/>
      <c r="AH69" s="332"/>
      <c r="AI69" s="480"/>
      <c r="AJ69" s="332"/>
      <c r="AK69" s="444">
        <f t="shared" si="1"/>
        <v>0</v>
      </c>
      <c r="AL69" s="370"/>
      <c r="AM69" s="444">
        <f t="shared" si="2"/>
        <v>0</v>
      </c>
      <c r="AN69" s="370"/>
      <c r="AO69" s="390"/>
      <c r="AP69" s="366"/>
      <c r="AQ69" s="335"/>
      <c r="AR69" s="335"/>
      <c r="AS69" s="335"/>
      <c r="AT69" s="335"/>
      <c r="AU69" s="335"/>
      <c r="AV69" s="335"/>
      <c r="AW69" s="335"/>
      <c r="AX69" s="335"/>
      <c r="AY69" s="335"/>
      <c r="AZ69" s="335"/>
      <c r="BA69" s="335"/>
      <c r="BB69" s="335"/>
      <c r="BC69" s="335"/>
      <c r="BD69" s="335"/>
      <c r="BE69" s="335"/>
      <c r="BF69" s="335"/>
      <c r="BG69" s="335"/>
      <c r="BH69" s="335"/>
      <c r="BI69" s="335"/>
      <c r="BJ69" s="335"/>
      <c r="BK69" s="335"/>
      <c r="BL69" s="335"/>
      <c r="BM69" s="335"/>
      <c r="BN69" s="335"/>
      <c r="BO69" s="335"/>
      <c r="BP69" s="335"/>
      <c r="BQ69" s="335"/>
      <c r="BR69" s="335"/>
      <c r="BS69" s="335"/>
      <c r="BT69" s="335"/>
      <c r="BU69" s="335"/>
      <c r="BV69" s="335"/>
      <c r="BW69" s="335"/>
    </row>
    <row r="70" spans="1:75" s="336" customFormat="1" ht="27.75" hidden="1">
      <c r="A70" s="506"/>
      <c r="B70" s="659" t="s">
        <v>284</v>
      </c>
      <c r="C70" s="620"/>
      <c r="D70" s="532"/>
      <c r="E70" s="480"/>
      <c r="F70" s="332"/>
      <c r="G70" s="480"/>
      <c r="H70" s="332"/>
      <c r="I70" s="480"/>
      <c r="J70" s="332"/>
      <c r="K70" s="480"/>
      <c r="L70" s="332"/>
      <c r="M70" s="480"/>
      <c r="N70" s="332"/>
      <c r="O70" s="480"/>
      <c r="P70" s="332"/>
      <c r="Q70" s="480"/>
      <c r="R70" s="332"/>
      <c r="S70" s="621"/>
      <c r="T70" s="532"/>
      <c r="U70" s="656"/>
      <c r="V70" s="654"/>
      <c r="W70" s="655"/>
      <c r="X70" s="654"/>
      <c r="Y70" s="656"/>
      <c r="Z70" s="532"/>
      <c r="AA70" s="480"/>
      <c r="AB70" s="332"/>
      <c r="AC70" s="480"/>
      <c r="AD70" s="332"/>
      <c r="AE70" s="480"/>
      <c r="AF70" s="332"/>
      <c r="AG70" s="480"/>
      <c r="AH70" s="332"/>
      <c r="AI70" s="480"/>
      <c r="AJ70" s="332"/>
      <c r="AK70" s="444">
        <f t="shared" si="1"/>
        <v>0</v>
      </c>
      <c r="AL70" s="370"/>
      <c r="AM70" s="444">
        <f t="shared" si="2"/>
        <v>0</v>
      </c>
      <c r="AN70" s="370"/>
      <c r="AO70" s="390"/>
      <c r="AP70" s="366"/>
      <c r="AQ70" s="335"/>
      <c r="AR70" s="335"/>
      <c r="AS70" s="335"/>
      <c r="AT70" s="335"/>
      <c r="AU70" s="335"/>
      <c r="AV70" s="335"/>
      <c r="AW70" s="335"/>
      <c r="AX70" s="335"/>
      <c r="AY70" s="335"/>
      <c r="AZ70" s="335"/>
      <c r="BA70" s="335"/>
      <c r="BB70" s="335"/>
      <c r="BC70" s="335"/>
      <c r="BD70" s="335"/>
      <c r="BE70" s="335"/>
      <c r="BF70" s="335"/>
      <c r="BG70" s="335"/>
      <c r="BH70" s="335"/>
      <c r="BI70" s="335"/>
      <c r="BJ70" s="335"/>
      <c r="BK70" s="335"/>
      <c r="BL70" s="335"/>
      <c r="BM70" s="335"/>
      <c r="BN70" s="335"/>
      <c r="BO70" s="335"/>
      <c r="BP70" s="335"/>
      <c r="BQ70" s="335"/>
      <c r="BR70" s="335"/>
      <c r="BS70" s="335"/>
      <c r="BT70" s="335"/>
      <c r="BU70" s="335"/>
      <c r="BV70" s="335"/>
      <c r="BW70" s="335"/>
    </row>
    <row r="71" spans="1:75" s="336" customFormat="1" ht="27.75" hidden="1">
      <c r="A71" s="668"/>
      <c r="B71" s="666" t="s">
        <v>90</v>
      </c>
      <c r="C71" s="479"/>
      <c r="D71" s="332"/>
      <c r="E71" s="480"/>
      <c r="F71" s="332"/>
      <c r="G71" s="480">
        <v>0</v>
      </c>
      <c r="H71" s="332">
        <v>0</v>
      </c>
      <c r="I71" s="480"/>
      <c r="J71" s="332"/>
      <c r="K71" s="480"/>
      <c r="L71" s="332"/>
      <c r="M71" s="480"/>
      <c r="N71" s="332"/>
      <c r="O71" s="480"/>
      <c r="P71" s="332"/>
      <c r="Q71" s="480"/>
      <c r="R71" s="332"/>
      <c r="S71" s="621"/>
      <c r="T71" s="532"/>
      <c r="U71" s="622"/>
      <c r="V71" s="532"/>
      <c r="W71" s="621"/>
      <c r="X71" s="332"/>
      <c r="Y71" s="331"/>
      <c r="Z71" s="332"/>
      <c r="AA71" s="331"/>
      <c r="AB71" s="332"/>
      <c r="AC71" s="480"/>
      <c r="AD71" s="332"/>
      <c r="AE71" s="331"/>
      <c r="AF71" s="332"/>
      <c r="AG71" s="331"/>
      <c r="AH71" s="332"/>
      <c r="AI71" s="480"/>
      <c r="AJ71" s="332"/>
      <c r="AK71" s="444">
        <f t="shared" si="1"/>
        <v>0</v>
      </c>
      <c r="AL71" s="370"/>
      <c r="AM71" s="444">
        <f t="shared" si="2"/>
        <v>0</v>
      </c>
      <c r="AN71" s="370"/>
      <c r="AO71" s="390"/>
      <c r="AP71" s="366"/>
      <c r="AQ71" s="335"/>
      <c r="AR71" s="335"/>
      <c r="AS71" s="335"/>
      <c r="AT71" s="335"/>
      <c r="AU71" s="335"/>
      <c r="AV71" s="335"/>
      <c r="AW71" s="335"/>
      <c r="AX71" s="335"/>
      <c r="AY71" s="335"/>
      <c r="AZ71" s="335"/>
      <c r="BA71" s="335"/>
      <c r="BB71" s="335"/>
      <c r="BC71" s="335"/>
      <c r="BD71" s="335"/>
      <c r="BE71" s="335"/>
      <c r="BF71" s="335"/>
      <c r="BG71" s="335"/>
      <c r="BH71" s="335"/>
      <c r="BI71" s="335"/>
      <c r="BJ71" s="335"/>
      <c r="BK71" s="335"/>
      <c r="BL71" s="335"/>
      <c r="BM71" s="335"/>
      <c r="BN71" s="335"/>
      <c r="BO71" s="335"/>
      <c r="BP71" s="335"/>
      <c r="BQ71" s="335"/>
      <c r="BR71" s="335"/>
      <c r="BS71" s="335"/>
      <c r="BT71" s="335"/>
      <c r="BU71" s="335"/>
      <c r="BV71" s="335"/>
      <c r="BW71" s="335"/>
    </row>
    <row r="72" spans="1:42" s="336" customFormat="1" ht="27.75" hidden="1">
      <c r="A72" s="673"/>
      <c r="B72" s="619" t="s">
        <v>271</v>
      </c>
      <c r="C72" s="479"/>
      <c r="D72" s="332"/>
      <c r="E72" s="480"/>
      <c r="F72" s="332"/>
      <c r="G72" s="480">
        <v>0</v>
      </c>
      <c r="H72" s="332">
        <v>0</v>
      </c>
      <c r="I72" s="480"/>
      <c r="J72" s="332"/>
      <c r="K72" s="480"/>
      <c r="L72" s="332"/>
      <c r="M72" s="480"/>
      <c r="N72" s="332"/>
      <c r="O72" s="480"/>
      <c r="P72" s="332"/>
      <c r="Q72" s="480"/>
      <c r="R72" s="332"/>
      <c r="S72" s="622"/>
      <c r="T72" s="532"/>
      <c r="U72" s="480"/>
      <c r="V72" s="332"/>
      <c r="W72" s="622"/>
      <c r="X72" s="532"/>
      <c r="Y72" s="621"/>
      <c r="Z72" s="532"/>
      <c r="AA72" s="621"/>
      <c r="AB72" s="532"/>
      <c r="AC72" s="480"/>
      <c r="AD72" s="332"/>
      <c r="AE72" s="621"/>
      <c r="AF72" s="532"/>
      <c r="AG72" s="621"/>
      <c r="AH72" s="532"/>
      <c r="AI72" s="480"/>
      <c r="AJ72" s="332"/>
      <c r="AK72" s="444">
        <f t="shared" si="1"/>
        <v>0</v>
      </c>
      <c r="AL72" s="370"/>
      <c r="AM72" s="444">
        <f t="shared" si="2"/>
        <v>0</v>
      </c>
      <c r="AN72" s="370"/>
      <c r="AO72" s="390"/>
      <c r="AP72" s="366"/>
    </row>
    <row r="73" spans="1:75" s="336" customFormat="1" ht="27.75" hidden="1">
      <c r="A73" s="506"/>
      <c r="B73" s="448" t="s">
        <v>270</v>
      </c>
      <c r="C73" s="479"/>
      <c r="D73" s="332"/>
      <c r="E73" s="480"/>
      <c r="F73" s="332"/>
      <c r="G73" s="480">
        <v>0</v>
      </c>
      <c r="H73" s="332">
        <v>0</v>
      </c>
      <c r="I73" s="480"/>
      <c r="J73" s="332"/>
      <c r="K73" s="480"/>
      <c r="L73" s="332"/>
      <c r="M73" s="480"/>
      <c r="N73" s="332"/>
      <c r="O73" s="480"/>
      <c r="P73" s="332"/>
      <c r="Q73" s="480"/>
      <c r="R73" s="332"/>
      <c r="S73" s="617"/>
      <c r="T73" s="332"/>
      <c r="U73" s="480"/>
      <c r="V73" s="332"/>
      <c r="W73" s="617"/>
      <c r="X73" s="332"/>
      <c r="Y73" s="331"/>
      <c r="Z73" s="332"/>
      <c r="AA73" s="331"/>
      <c r="AB73" s="332"/>
      <c r="AC73" s="480"/>
      <c r="AD73" s="332"/>
      <c r="AE73" s="480"/>
      <c r="AF73" s="332"/>
      <c r="AG73" s="331"/>
      <c r="AH73" s="332"/>
      <c r="AI73" s="480"/>
      <c r="AJ73" s="332"/>
      <c r="AK73" s="444">
        <f t="shared" si="1"/>
        <v>0</v>
      </c>
      <c r="AL73" s="370"/>
      <c r="AM73" s="444">
        <f t="shared" si="2"/>
        <v>0</v>
      </c>
      <c r="AN73" s="370"/>
      <c r="AO73" s="390"/>
      <c r="AP73" s="366"/>
      <c r="AQ73" s="335"/>
      <c r="AR73" s="335"/>
      <c r="AS73" s="335"/>
      <c r="AT73" s="335"/>
      <c r="AU73" s="335"/>
      <c r="AV73" s="335"/>
      <c r="AW73" s="335"/>
      <c r="AX73" s="335"/>
      <c r="AY73" s="335"/>
      <c r="AZ73" s="335"/>
      <c r="BA73" s="335"/>
      <c r="BB73" s="335"/>
      <c r="BC73" s="335"/>
      <c r="BD73" s="335"/>
      <c r="BE73" s="335"/>
      <c r="BF73" s="335"/>
      <c r="BG73" s="335"/>
      <c r="BH73" s="335"/>
      <c r="BI73" s="335"/>
      <c r="BJ73" s="335"/>
      <c r="BK73" s="335"/>
      <c r="BL73" s="335"/>
      <c r="BM73" s="335"/>
      <c r="BN73" s="335"/>
      <c r="BO73" s="335"/>
      <c r="BP73" s="335"/>
      <c r="BQ73" s="335"/>
      <c r="BR73" s="335"/>
      <c r="BS73" s="335"/>
      <c r="BT73" s="335"/>
      <c r="BU73" s="335"/>
      <c r="BV73" s="335"/>
      <c r="BW73" s="335"/>
    </row>
    <row r="74" spans="1:42" s="336" customFormat="1" ht="28.5" hidden="1" thickBot="1">
      <c r="A74" s="674"/>
      <c r="B74" s="619" t="s">
        <v>287</v>
      </c>
      <c r="C74" s="479"/>
      <c r="D74" s="332"/>
      <c r="E74" s="480"/>
      <c r="F74" s="332"/>
      <c r="G74" s="480">
        <v>0</v>
      </c>
      <c r="H74" s="332">
        <v>0</v>
      </c>
      <c r="I74" s="480"/>
      <c r="J74" s="332"/>
      <c r="K74" s="480"/>
      <c r="L74" s="332"/>
      <c r="M74" s="480"/>
      <c r="N74" s="332"/>
      <c r="O74" s="480"/>
      <c r="P74" s="332"/>
      <c r="Q74" s="480"/>
      <c r="R74" s="332"/>
      <c r="S74" s="622"/>
      <c r="T74" s="532"/>
      <c r="U74" s="480"/>
      <c r="V74" s="332"/>
      <c r="W74" s="622"/>
      <c r="X74" s="654"/>
      <c r="Y74" s="656"/>
      <c r="Z74" s="654"/>
      <c r="AA74" s="656"/>
      <c r="AB74" s="654"/>
      <c r="AC74" s="480"/>
      <c r="AD74" s="332"/>
      <c r="AE74" s="656"/>
      <c r="AF74" s="654"/>
      <c r="AG74" s="656"/>
      <c r="AH74" s="654"/>
      <c r="AI74" s="480"/>
      <c r="AJ74" s="332"/>
      <c r="AK74" s="444">
        <f t="shared" si="1"/>
        <v>0</v>
      </c>
      <c r="AL74" s="370"/>
      <c r="AM74" s="444">
        <f t="shared" si="2"/>
        <v>0</v>
      </c>
      <c r="AN74" s="370"/>
      <c r="AO74" s="390"/>
      <c r="AP74" s="366"/>
    </row>
    <row r="75" spans="1:42" s="336" customFormat="1" ht="27.75" hidden="1">
      <c r="A75" s="677"/>
      <c r="B75" s="666" t="s">
        <v>90</v>
      </c>
      <c r="C75" s="479"/>
      <c r="D75" s="332"/>
      <c r="E75" s="480"/>
      <c r="F75" s="332"/>
      <c r="G75" s="331"/>
      <c r="H75" s="332"/>
      <c r="I75" s="480"/>
      <c r="J75" s="571"/>
      <c r="K75" s="480"/>
      <c r="L75" s="332"/>
      <c r="M75" s="480"/>
      <c r="N75" s="332"/>
      <c r="O75" s="617"/>
      <c r="P75" s="332"/>
      <c r="Q75" s="480"/>
      <c r="R75" s="332"/>
      <c r="S75" s="621"/>
      <c r="T75" s="532"/>
      <c r="U75" s="622"/>
      <c r="V75" s="532"/>
      <c r="W75" s="621"/>
      <c r="X75" s="332"/>
      <c r="Y75" s="331"/>
      <c r="Z75" s="332"/>
      <c r="AA75" s="331"/>
      <c r="AB75" s="332"/>
      <c r="AC75" s="331"/>
      <c r="AD75" s="332"/>
      <c r="AE75" s="331"/>
      <c r="AF75" s="332"/>
      <c r="AG75" s="331"/>
      <c r="AH75" s="332"/>
      <c r="AI75" s="480"/>
      <c r="AJ75" s="332"/>
      <c r="AK75" s="444">
        <f t="shared" si="1"/>
        <v>0</v>
      </c>
      <c r="AL75" s="370"/>
      <c r="AM75" s="444">
        <f t="shared" si="2"/>
        <v>0</v>
      </c>
      <c r="AN75" s="370"/>
      <c r="AO75" s="390"/>
      <c r="AP75" s="366"/>
    </row>
    <row r="76" spans="1:42" s="336" customFormat="1" ht="27.75" hidden="1">
      <c r="A76" s="677"/>
      <c r="B76" s="615" t="s">
        <v>213</v>
      </c>
      <c r="C76" s="479"/>
      <c r="D76" s="332"/>
      <c r="E76" s="480"/>
      <c r="F76" s="332"/>
      <c r="G76" s="331"/>
      <c r="H76" s="332"/>
      <c r="I76" s="480"/>
      <c r="J76" s="571"/>
      <c r="K76" s="480"/>
      <c r="L76" s="332"/>
      <c r="M76" s="480"/>
      <c r="N76" s="332"/>
      <c r="O76" s="622"/>
      <c r="P76" s="532"/>
      <c r="Q76" s="480"/>
      <c r="R76" s="332"/>
      <c r="S76" s="480"/>
      <c r="T76" s="332"/>
      <c r="U76" s="480"/>
      <c r="V76" s="332"/>
      <c r="W76" s="480"/>
      <c r="X76" s="332"/>
      <c r="Y76" s="331"/>
      <c r="Z76" s="332"/>
      <c r="AA76" s="331"/>
      <c r="AB76" s="332"/>
      <c r="AC76" s="331"/>
      <c r="AD76" s="332"/>
      <c r="AE76" s="331"/>
      <c r="AF76" s="332"/>
      <c r="AG76" s="331"/>
      <c r="AH76" s="332"/>
      <c r="AI76" s="480"/>
      <c r="AJ76" s="332"/>
      <c r="AK76" s="444">
        <f t="shared" si="1"/>
        <v>0</v>
      </c>
      <c r="AL76" s="370"/>
      <c r="AM76" s="444">
        <f t="shared" si="2"/>
        <v>0</v>
      </c>
      <c r="AN76" s="370"/>
      <c r="AO76" s="390"/>
      <c r="AP76" s="366"/>
    </row>
    <row r="77" spans="1:42" s="336" customFormat="1" ht="42" hidden="1">
      <c r="A77" s="677"/>
      <c r="B77" s="665" t="s">
        <v>162</v>
      </c>
      <c r="C77" s="479"/>
      <c r="D77" s="332"/>
      <c r="E77" s="480"/>
      <c r="F77" s="332"/>
      <c r="G77" s="331"/>
      <c r="H77" s="332"/>
      <c r="I77" s="481"/>
      <c r="J77" s="571"/>
      <c r="K77" s="480"/>
      <c r="L77" s="332"/>
      <c r="M77" s="480"/>
      <c r="N77" s="332"/>
      <c r="O77" s="622"/>
      <c r="P77" s="532"/>
      <c r="Q77" s="480"/>
      <c r="R77" s="332"/>
      <c r="S77" s="480"/>
      <c r="T77" s="332"/>
      <c r="U77" s="331"/>
      <c r="V77" s="332"/>
      <c r="W77" s="480"/>
      <c r="X77" s="332"/>
      <c r="Y77" s="331"/>
      <c r="Z77" s="332"/>
      <c r="AA77" s="331"/>
      <c r="AB77" s="332"/>
      <c r="AC77" s="331"/>
      <c r="AD77" s="332"/>
      <c r="AE77" s="480"/>
      <c r="AF77" s="332"/>
      <c r="AG77" s="331"/>
      <c r="AH77" s="332"/>
      <c r="AI77" s="480"/>
      <c r="AJ77" s="332"/>
      <c r="AK77" s="444">
        <f t="shared" si="1"/>
        <v>0</v>
      </c>
      <c r="AL77" s="370"/>
      <c r="AM77" s="444">
        <f t="shared" si="2"/>
        <v>0</v>
      </c>
      <c r="AN77" s="370"/>
      <c r="AO77" s="390"/>
      <c r="AP77" s="366"/>
    </row>
    <row r="78" spans="2:42" s="336" customFormat="1" ht="27.75" hidden="1">
      <c r="B78" s="666" t="s">
        <v>253</v>
      </c>
      <c r="C78" s="620"/>
      <c r="D78" s="532"/>
      <c r="E78" s="621"/>
      <c r="F78" s="532"/>
      <c r="G78" s="621"/>
      <c r="H78" s="532"/>
      <c r="I78" s="622"/>
      <c r="J78" s="679"/>
      <c r="K78" s="622"/>
      <c r="L78" s="532"/>
      <c r="M78" s="480"/>
      <c r="N78" s="332"/>
      <c r="O78" s="622"/>
      <c r="P78" s="532"/>
      <c r="Q78" s="480"/>
      <c r="R78" s="332"/>
      <c r="S78" s="621"/>
      <c r="T78" s="532"/>
      <c r="U78" s="621"/>
      <c r="V78" s="532"/>
      <c r="W78" s="622"/>
      <c r="X78" s="532"/>
      <c r="Y78" s="621"/>
      <c r="Z78" s="532"/>
      <c r="AA78" s="621"/>
      <c r="AB78" s="532"/>
      <c r="AC78" s="621"/>
      <c r="AD78" s="532"/>
      <c r="AE78" s="621"/>
      <c r="AF78" s="532"/>
      <c r="AG78" s="621"/>
      <c r="AH78" s="532"/>
      <c r="AI78" s="480"/>
      <c r="AJ78" s="332"/>
      <c r="AK78" s="444">
        <f t="shared" si="1"/>
        <v>0</v>
      </c>
      <c r="AL78" s="370"/>
      <c r="AM78" s="444">
        <f t="shared" si="2"/>
        <v>0</v>
      </c>
      <c r="AN78" s="532"/>
      <c r="AO78" s="390"/>
      <c r="AP78" s="366"/>
    </row>
    <row r="79" spans="2:42" s="336" customFormat="1" ht="42" hidden="1">
      <c r="B79" s="665" t="s">
        <v>195</v>
      </c>
      <c r="C79" s="620"/>
      <c r="D79" s="532"/>
      <c r="E79" s="621"/>
      <c r="F79" s="532"/>
      <c r="G79" s="621"/>
      <c r="H79" s="532"/>
      <c r="I79" s="622"/>
      <c r="J79" s="679"/>
      <c r="K79" s="622"/>
      <c r="L79" s="532"/>
      <c r="M79" s="480"/>
      <c r="N79" s="332"/>
      <c r="O79" s="622"/>
      <c r="P79" s="532"/>
      <c r="Q79" s="480"/>
      <c r="R79" s="332"/>
      <c r="S79" s="621"/>
      <c r="T79" s="532"/>
      <c r="U79" s="621"/>
      <c r="V79" s="532"/>
      <c r="W79" s="622"/>
      <c r="X79" s="532"/>
      <c r="Y79" s="621"/>
      <c r="Z79" s="532"/>
      <c r="AA79" s="621"/>
      <c r="AB79" s="532"/>
      <c r="AC79" s="621"/>
      <c r="AD79" s="532"/>
      <c r="AE79" s="621"/>
      <c r="AF79" s="532"/>
      <c r="AG79" s="621"/>
      <c r="AH79" s="532"/>
      <c r="AI79" s="480"/>
      <c r="AJ79" s="332"/>
      <c r="AK79" s="444">
        <f t="shared" si="1"/>
        <v>0</v>
      </c>
      <c r="AL79" s="370"/>
      <c r="AM79" s="444">
        <f t="shared" si="2"/>
        <v>0</v>
      </c>
      <c r="AN79" s="532"/>
      <c r="AO79" s="390"/>
      <c r="AP79" s="366"/>
    </row>
    <row r="80" spans="2:42" s="336" customFormat="1" ht="27.75" hidden="1">
      <c r="B80" s="666" t="s">
        <v>233</v>
      </c>
      <c r="C80" s="620"/>
      <c r="D80" s="532"/>
      <c r="E80" s="621"/>
      <c r="F80" s="532"/>
      <c r="G80" s="621"/>
      <c r="H80" s="532"/>
      <c r="I80" s="622"/>
      <c r="J80" s="679"/>
      <c r="K80" s="622"/>
      <c r="L80" s="532"/>
      <c r="M80" s="480"/>
      <c r="N80" s="332"/>
      <c r="O80" s="622"/>
      <c r="P80" s="532"/>
      <c r="Q80" s="480"/>
      <c r="R80" s="332"/>
      <c r="S80" s="621"/>
      <c r="T80" s="532"/>
      <c r="U80" s="621"/>
      <c r="V80" s="532"/>
      <c r="W80" s="622"/>
      <c r="X80" s="532"/>
      <c r="Y80" s="621"/>
      <c r="Z80" s="532"/>
      <c r="AA80" s="621"/>
      <c r="AB80" s="532"/>
      <c r="AC80" s="621"/>
      <c r="AD80" s="532"/>
      <c r="AE80" s="621"/>
      <c r="AF80" s="532"/>
      <c r="AG80" s="621"/>
      <c r="AH80" s="532"/>
      <c r="AI80" s="480"/>
      <c r="AJ80" s="332"/>
      <c r="AK80" s="444">
        <f t="shared" si="1"/>
        <v>0</v>
      </c>
      <c r="AL80" s="370"/>
      <c r="AM80" s="444">
        <f t="shared" si="2"/>
        <v>0</v>
      </c>
      <c r="AN80" s="532"/>
      <c r="AO80" s="390"/>
      <c r="AP80" s="366"/>
    </row>
    <row r="81" spans="2:42" s="336" customFormat="1" ht="42" hidden="1">
      <c r="B81" s="665" t="s">
        <v>158</v>
      </c>
      <c r="C81" s="620"/>
      <c r="D81" s="532"/>
      <c r="E81" s="621"/>
      <c r="F81" s="532"/>
      <c r="G81" s="621"/>
      <c r="H81" s="532"/>
      <c r="I81" s="622"/>
      <c r="J81" s="679"/>
      <c r="K81" s="622"/>
      <c r="L81" s="532"/>
      <c r="M81" s="480"/>
      <c r="N81" s="332"/>
      <c r="O81" s="617"/>
      <c r="P81" s="332"/>
      <c r="Q81" s="480"/>
      <c r="R81" s="332"/>
      <c r="S81" s="621"/>
      <c r="T81" s="532"/>
      <c r="U81" s="621"/>
      <c r="V81" s="532"/>
      <c r="W81" s="622"/>
      <c r="X81" s="532"/>
      <c r="Y81" s="621"/>
      <c r="Z81" s="532"/>
      <c r="AA81" s="621"/>
      <c r="AB81" s="532"/>
      <c r="AC81" s="621"/>
      <c r="AD81" s="532"/>
      <c r="AE81" s="621"/>
      <c r="AF81" s="532"/>
      <c r="AG81" s="621"/>
      <c r="AH81" s="532"/>
      <c r="AI81" s="480"/>
      <c r="AJ81" s="332"/>
      <c r="AK81" s="444">
        <f t="shared" si="1"/>
        <v>0</v>
      </c>
      <c r="AL81" s="370" t="s">
        <v>146</v>
      </c>
      <c r="AM81" s="444">
        <f t="shared" si="2"/>
        <v>0</v>
      </c>
      <c r="AN81" s="532"/>
      <c r="AO81" s="390"/>
      <c r="AP81" s="366"/>
    </row>
    <row r="82" spans="2:42" s="336" customFormat="1" ht="27.75" hidden="1">
      <c r="B82" s="665" t="s">
        <v>137</v>
      </c>
      <c r="C82" s="620"/>
      <c r="D82" s="532"/>
      <c r="E82" s="621"/>
      <c r="F82" s="532"/>
      <c r="G82" s="621"/>
      <c r="H82" s="532"/>
      <c r="I82" s="622"/>
      <c r="J82" s="679"/>
      <c r="K82" s="622"/>
      <c r="L82" s="532"/>
      <c r="M82" s="621"/>
      <c r="N82" s="532"/>
      <c r="O82" s="621"/>
      <c r="P82" s="532"/>
      <c r="Q82" s="621"/>
      <c r="R82" s="532"/>
      <c r="S82" s="621"/>
      <c r="T82" s="532"/>
      <c r="U82" s="621"/>
      <c r="V82" s="532"/>
      <c r="W82" s="622"/>
      <c r="X82" s="532"/>
      <c r="Y82" s="621"/>
      <c r="Z82" s="532"/>
      <c r="AA82" s="621"/>
      <c r="AB82" s="532"/>
      <c r="AC82" s="621"/>
      <c r="AD82" s="532"/>
      <c r="AE82" s="621"/>
      <c r="AF82" s="532"/>
      <c r="AG82" s="621"/>
      <c r="AH82" s="532"/>
      <c r="AI82" s="480"/>
      <c r="AJ82" s="332"/>
      <c r="AK82" s="444">
        <f t="shared" si="1"/>
        <v>0</v>
      </c>
      <c r="AL82" s="370" t="s">
        <v>140</v>
      </c>
      <c r="AM82" s="444">
        <f t="shared" si="2"/>
        <v>0</v>
      </c>
      <c r="AN82" s="532"/>
      <c r="AO82" s="390"/>
      <c r="AP82" s="366"/>
    </row>
    <row r="83" spans="2:42" s="336" customFormat="1" ht="63" hidden="1">
      <c r="B83" s="665" t="s">
        <v>212</v>
      </c>
      <c r="C83" s="620"/>
      <c r="D83" s="532"/>
      <c r="E83" s="621"/>
      <c r="F83" s="532"/>
      <c r="G83" s="621"/>
      <c r="H83" s="532"/>
      <c r="I83" s="622"/>
      <c r="J83" s="679"/>
      <c r="K83" s="622"/>
      <c r="L83" s="532"/>
      <c r="M83" s="621"/>
      <c r="N83" s="532"/>
      <c r="O83" s="621"/>
      <c r="P83" s="532"/>
      <c r="Q83" s="480"/>
      <c r="R83" s="332"/>
      <c r="S83" s="621"/>
      <c r="T83" s="532"/>
      <c r="U83" s="621"/>
      <c r="V83" s="532"/>
      <c r="W83" s="622"/>
      <c r="X83" s="532"/>
      <c r="Y83" s="621"/>
      <c r="Z83" s="532"/>
      <c r="AA83" s="621"/>
      <c r="AB83" s="532"/>
      <c r="AC83" s="621"/>
      <c r="AD83" s="532"/>
      <c r="AE83" s="621"/>
      <c r="AF83" s="532"/>
      <c r="AG83" s="621"/>
      <c r="AH83" s="532"/>
      <c r="AI83" s="480"/>
      <c r="AJ83" s="332"/>
      <c r="AK83" s="444">
        <f t="shared" si="1"/>
        <v>0</v>
      </c>
      <c r="AL83" s="370" t="s">
        <v>141</v>
      </c>
      <c r="AM83" s="444">
        <f t="shared" si="2"/>
        <v>0</v>
      </c>
      <c r="AN83" s="532"/>
      <c r="AO83" s="390"/>
      <c r="AP83" s="366"/>
    </row>
    <row r="84" spans="2:42" s="336" customFormat="1" ht="54" customHeight="1" hidden="1" thickBot="1">
      <c r="B84" s="680" t="s">
        <v>214</v>
      </c>
      <c r="C84" s="627"/>
      <c r="D84" s="628"/>
      <c r="E84" s="631"/>
      <c r="F84" s="628"/>
      <c r="G84" s="631"/>
      <c r="H84" s="628"/>
      <c r="I84" s="632"/>
      <c r="J84" s="633"/>
      <c r="K84" s="632"/>
      <c r="L84" s="628"/>
      <c r="M84" s="631"/>
      <c r="N84" s="628"/>
      <c r="O84" s="631"/>
      <c r="P84" s="628"/>
      <c r="Q84" s="629"/>
      <c r="R84" s="630"/>
      <c r="S84" s="631"/>
      <c r="T84" s="628"/>
      <c r="U84" s="631"/>
      <c r="V84" s="628"/>
      <c r="W84" s="632"/>
      <c r="X84" s="628"/>
      <c r="Y84" s="631"/>
      <c r="Z84" s="628"/>
      <c r="AA84" s="631"/>
      <c r="AB84" s="628"/>
      <c r="AC84" s="631"/>
      <c r="AD84" s="628"/>
      <c r="AE84" s="631"/>
      <c r="AF84" s="628"/>
      <c r="AG84" s="631"/>
      <c r="AH84" s="628"/>
      <c r="AI84" s="480"/>
      <c r="AJ84" s="332"/>
      <c r="AK84" s="638">
        <f t="shared" si="1"/>
        <v>0</v>
      </c>
      <c r="AL84" s="370" t="s">
        <v>147</v>
      </c>
      <c r="AM84" s="638">
        <f t="shared" si="2"/>
        <v>0</v>
      </c>
      <c r="AN84" s="628"/>
      <c r="AO84" s="390"/>
      <c r="AP84" s="366"/>
    </row>
    <row r="85" spans="2:23" s="336" customFormat="1" ht="30">
      <c r="B85" s="681" t="s">
        <v>289</v>
      </c>
      <c r="I85" s="682"/>
      <c r="J85" s="682"/>
      <c r="K85" s="682"/>
      <c r="W85" s="682"/>
    </row>
    <row r="86" spans="2:23" s="592" customFormat="1" ht="27.75">
      <c r="B86" s="592" t="s">
        <v>310</v>
      </c>
      <c r="J86" s="683"/>
      <c r="K86" s="683"/>
      <c r="W86" s="683"/>
    </row>
    <row r="87" spans="2:23" s="592" customFormat="1" ht="27.75">
      <c r="B87" s="592" t="s">
        <v>296</v>
      </c>
      <c r="J87" s="683"/>
      <c r="K87" s="683"/>
      <c r="W87" s="683"/>
    </row>
    <row r="88" spans="2:23" s="592" customFormat="1" ht="27.75">
      <c r="B88" s="592" t="s">
        <v>318</v>
      </c>
      <c r="J88" s="683"/>
      <c r="K88" s="683"/>
      <c r="W88" s="683"/>
    </row>
    <row r="89" spans="2:23" s="592" customFormat="1" ht="27.75" hidden="1">
      <c r="B89" s="592" t="s">
        <v>313</v>
      </c>
      <c r="J89" s="683"/>
      <c r="K89" s="683"/>
      <c r="W89" s="683"/>
    </row>
    <row r="90" spans="2:23" s="592" customFormat="1" ht="27.75" hidden="1">
      <c r="B90" s="592" t="s">
        <v>313</v>
      </c>
      <c r="J90" s="683"/>
      <c r="K90" s="683"/>
      <c r="W90" s="683"/>
    </row>
    <row r="91" spans="2:23" s="336" customFormat="1" ht="27.75">
      <c r="B91" s="592" t="s">
        <v>319</v>
      </c>
      <c r="I91" s="682"/>
      <c r="J91" s="682"/>
      <c r="K91" s="682"/>
      <c r="W91" s="682"/>
    </row>
    <row r="92" spans="10:23" s="336" customFormat="1" ht="16.5">
      <c r="J92" s="682"/>
      <c r="K92" s="682"/>
      <c r="W92" s="682"/>
    </row>
    <row r="93" spans="10:23" s="336" customFormat="1" ht="16.5">
      <c r="J93" s="682"/>
      <c r="K93" s="682"/>
      <c r="W93" s="682"/>
    </row>
    <row r="94" spans="10:23" s="336" customFormat="1" ht="16.5">
      <c r="J94" s="682"/>
      <c r="K94" s="682"/>
      <c r="W94" s="682"/>
    </row>
    <row r="95" spans="10:23" s="336" customFormat="1" ht="16.5">
      <c r="J95" s="682"/>
      <c r="K95" s="682"/>
      <c r="W95" s="682"/>
    </row>
    <row r="96" spans="10:23" s="336" customFormat="1" ht="16.5">
      <c r="J96" s="682"/>
      <c r="K96" s="682"/>
      <c r="W96" s="682"/>
    </row>
    <row r="97" spans="4:23" s="336" customFormat="1" ht="16.5">
      <c r="D97" s="688"/>
      <c r="J97" s="682"/>
      <c r="K97" s="682"/>
      <c r="W97" s="682"/>
    </row>
    <row r="98" spans="10:23" s="336" customFormat="1" ht="16.5">
      <c r="J98" s="682"/>
      <c r="K98" s="682"/>
      <c r="W98" s="682"/>
    </row>
    <row r="99" spans="10:23" s="336" customFormat="1" ht="16.5">
      <c r="J99" s="682"/>
      <c r="K99" s="682"/>
      <c r="W99" s="682"/>
    </row>
    <row r="100" spans="10:23" s="336" customFormat="1" ht="16.5">
      <c r="J100" s="682"/>
      <c r="K100" s="682"/>
      <c r="W100" s="682"/>
    </row>
    <row r="101" spans="10:23" s="336" customFormat="1" ht="16.5">
      <c r="J101" s="682"/>
      <c r="K101" s="682"/>
      <c r="W101" s="682"/>
    </row>
    <row r="102" spans="10:23" s="336" customFormat="1" ht="16.5">
      <c r="J102" s="682"/>
      <c r="K102" s="682"/>
      <c r="W102" s="682"/>
    </row>
    <row r="103" spans="10:23" s="336" customFormat="1" ht="16.5">
      <c r="J103" s="682"/>
      <c r="K103" s="682"/>
      <c r="W103" s="682"/>
    </row>
    <row r="104" spans="10:23" s="336" customFormat="1" ht="16.5">
      <c r="J104" s="682"/>
      <c r="K104" s="682"/>
      <c r="W104" s="682"/>
    </row>
    <row r="105" spans="10:23" s="336" customFormat="1" ht="16.5">
      <c r="J105" s="682"/>
      <c r="K105" s="682"/>
      <c r="W105" s="682"/>
    </row>
    <row r="106" spans="10:23" s="336" customFormat="1" ht="16.5">
      <c r="J106" s="682"/>
      <c r="K106" s="682"/>
      <c r="W106" s="682"/>
    </row>
    <row r="107" spans="10:23" s="336" customFormat="1" ht="16.5">
      <c r="J107" s="682"/>
      <c r="K107" s="682"/>
      <c r="W107" s="682"/>
    </row>
    <row r="108" s="336" customFormat="1" ht="16.5">
      <c r="W108" s="682"/>
    </row>
    <row r="109" s="336" customFormat="1" ht="16.5">
      <c r="W109" s="682"/>
    </row>
    <row r="110" s="336" customFormat="1" ht="16.5">
      <c r="W110" s="682"/>
    </row>
    <row r="111" s="336" customFormat="1" ht="16.5">
      <c r="W111" s="682"/>
    </row>
    <row r="112" s="336" customFormat="1" ht="16.5">
      <c r="W112" s="682"/>
    </row>
    <row r="113" s="336" customFormat="1" ht="16.5">
      <c r="W113" s="682"/>
    </row>
    <row r="114" s="336" customFormat="1" ht="16.5">
      <c r="W114" s="682"/>
    </row>
    <row r="115" s="336" customFormat="1" ht="16.5">
      <c r="W115" s="682"/>
    </row>
    <row r="116" s="336" customFormat="1" ht="16.5">
      <c r="W116" s="682"/>
    </row>
    <row r="117" s="336" customFormat="1" ht="16.5">
      <c r="W117" s="682"/>
    </row>
    <row r="118" s="336" customFormat="1" ht="16.5">
      <c r="W118" s="682"/>
    </row>
    <row r="119" s="336" customFormat="1" ht="16.5">
      <c r="W119" s="682"/>
    </row>
    <row r="120" s="336" customFormat="1" ht="16.5">
      <c r="W120" s="682"/>
    </row>
    <row r="121" s="336" customFormat="1" ht="16.5">
      <c r="W121" s="682"/>
    </row>
    <row r="122" s="336" customFormat="1" ht="16.5">
      <c r="W122" s="682"/>
    </row>
    <row r="123" s="336" customFormat="1" ht="16.5">
      <c r="W123" s="682"/>
    </row>
    <row r="124" s="336" customFormat="1" ht="16.5">
      <c r="W124" s="682"/>
    </row>
    <row r="125" s="336" customFormat="1" ht="16.5">
      <c r="W125" s="682"/>
    </row>
    <row r="126" s="336" customFormat="1" ht="16.5">
      <c r="W126" s="682"/>
    </row>
    <row r="127" s="336" customFormat="1" ht="16.5">
      <c r="W127" s="682"/>
    </row>
    <row r="128" s="336" customFormat="1" ht="16.5">
      <c r="W128" s="682"/>
    </row>
    <row r="129" s="336" customFormat="1" ht="16.5">
      <c r="W129" s="682"/>
    </row>
    <row r="130" s="336" customFormat="1" ht="16.5">
      <c r="W130" s="682"/>
    </row>
    <row r="131" s="336" customFormat="1" ht="16.5">
      <c r="W131" s="682"/>
    </row>
    <row r="132" ht="16.5">
      <c r="W132" s="386"/>
    </row>
    <row r="133" ht="16.5">
      <c r="W133" s="386"/>
    </row>
    <row r="134" ht="16.5">
      <c r="W134" s="386"/>
    </row>
    <row r="135" ht="16.5">
      <c r="W135" s="386"/>
    </row>
    <row r="136" ht="16.5">
      <c r="W136" s="386"/>
    </row>
    <row r="137" ht="16.5">
      <c r="W137" s="386"/>
    </row>
  </sheetData>
  <sheetProtection/>
  <mergeCells count="23">
    <mergeCell ref="AK8:AL8"/>
    <mergeCell ref="AM8:AN8"/>
    <mergeCell ref="AO8:AP8"/>
    <mergeCell ref="Y9:Z9"/>
    <mergeCell ref="AA9:AB9"/>
    <mergeCell ref="W8:X9"/>
    <mergeCell ref="Y8:AB8"/>
    <mergeCell ref="AC8:AD9"/>
    <mergeCell ref="AE8:AF9"/>
    <mergeCell ref="AG8:AH9"/>
    <mergeCell ref="AI8:AJ9"/>
    <mergeCell ref="K8:L9"/>
    <mergeCell ref="M8:N9"/>
    <mergeCell ref="O8:P9"/>
    <mergeCell ref="Q8:R9"/>
    <mergeCell ref="S8:T9"/>
    <mergeCell ref="U8:V9"/>
    <mergeCell ref="A8:A10"/>
    <mergeCell ref="B8:B10"/>
    <mergeCell ref="C8:D9"/>
    <mergeCell ref="E8:F9"/>
    <mergeCell ref="G8:H9"/>
    <mergeCell ref="I8:J9"/>
  </mergeCells>
  <printOptions horizontalCentered="1"/>
  <pageMargins left="0.3937007874015748" right="0.35433070866141736" top="0.2362204724409449" bottom="0.31496062992125984" header="0.1968503937007874" footer="0.2362204724409449"/>
  <pageSetup fitToHeight="1" fitToWidth="1" horizontalDpi="600" verticalDpi="600" orientation="landscape" paperSize="9" scale="2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8:BQ27"/>
  <sheetViews>
    <sheetView showZeros="0" zoomScale="55" zoomScaleNormal="55" zoomScalePageLayoutView="0" workbookViewId="0" topLeftCell="B4">
      <selection activeCell="Q11" sqref="Q11"/>
    </sheetView>
  </sheetViews>
  <sheetFormatPr defaultColWidth="9.125" defaultRowHeight="12.75"/>
  <cols>
    <col min="1" max="1" width="4.875" style="1" hidden="1" customWidth="1"/>
    <col min="2" max="2" width="29.375" style="1" customWidth="1"/>
    <col min="3" max="18" width="6.625" style="1" customWidth="1"/>
    <col min="19" max="20" width="6.625" style="1" hidden="1" customWidth="1"/>
    <col min="21" max="24" width="6.625" style="1" customWidth="1"/>
    <col min="25" max="28" width="5.625" style="1" hidden="1" customWidth="1"/>
    <col min="29" max="29" width="9.125" style="1" customWidth="1"/>
    <col min="30" max="30" width="8.50390625" style="1" customWidth="1"/>
    <col min="31" max="16384" width="9.125" style="1" customWidth="1"/>
  </cols>
  <sheetData>
    <row r="7" ht="11.25" customHeight="1" thickBot="1"/>
    <row r="8" spans="1:69" ht="30.75" customHeight="1">
      <c r="A8" s="716" t="s">
        <v>31</v>
      </c>
      <c r="B8" s="718" t="s">
        <v>0</v>
      </c>
      <c r="C8" s="706" t="s">
        <v>18</v>
      </c>
      <c r="D8" s="707"/>
      <c r="E8" s="706" t="s">
        <v>21</v>
      </c>
      <c r="F8" s="707"/>
      <c r="G8" s="706" t="s">
        <v>22</v>
      </c>
      <c r="H8" s="707"/>
      <c r="I8" s="706" t="s">
        <v>23</v>
      </c>
      <c r="J8" s="707"/>
      <c r="K8" s="706" t="s">
        <v>24</v>
      </c>
      <c r="L8" s="707"/>
      <c r="M8" s="706" t="s">
        <v>46</v>
      </c>
      <c r="N8" s="707"/>
      <c r="O8" s="706" t="s">
        <v>26</v>
      </c>
      <c r="P8" s="707"/>
      <c r="Q8" s="706" t="s">
        <v>25</v>
      </c>
      <c r="R8" s="707"/>
      <c r="S8" s="710"/>
      <c r="T8" s="710"/>
      <c r="U8" s="711" t="s">
        <v>28</v>
      </c>
      <c r="V8" s="708"/>
      <c r="W8" s="706" t="s">
        <v>27</v>
      </c>
      <c r="X8" s="707"/>
      <c r="Y8" s="708"/>
      <c r="Z8" s="708"/>
      <c r="AA8" s="708"/>
      <c r="AB8" s="709"/>
      <c r="AC8" s="712" t="s">
        <v>29</v>
      </c>
      <c r="AD8" s="714" t="s">
        <v>30</v>
      </c>
      <c r="AE8" s="2"/>
      <c r="AF8" s="42"/>
      <c r="AG8" s="4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</row>
    <row r="9" spans="1:69" ht="19.5" customHeight="1">
      <c r="A9" s="717"/>
      <c r="B9" s="719"/>
      <c r="C9" s="30" t="s">
        <v>19</v>
      </c>
      <c r="D9" s="31" t="s">
        <v>20</v>
      </c>
      <c r="E9" s="30" t="s">
        <v>19</v>
      </c>
      <c r="F9" s="31" t="s">
        <v>20</v>
      </c>
      <c r="G9" s="30" t="s">
        <v>19</v>
      </c>
      <c r="H9" s="31" t="s">
        <v>20</v>
      </c>
      <c r="I9" s="30" t="s">
        <v>19</v>
      </c>
      <c r="J9" s="31" t="s">
        <v>20</v>
      </c>
      <c r="K9" s="30" t="s">
        <v>19</v>
      </c>
      <c r="L9" s="31" t="s">
        <v>20</v>
      </c>
      <c r="M9" s="30" t="s">
        <v>19</v>
      </c>
      <c r="N9" s="31" t="s">
        <v>20</v>
      </c>
      <c r="O9" s="30" t="s">
        <v>19</v>
      </c>
      <c r="P9" s="31" t="s">
        <v>20</v>
      </c>
      <c r="Q9" s="30" t="s">
        <v>19</v>
      </c>
      <c r="R9" s="31" t="s">
        <v>20</v>
      </c>
      <c r="S9" s="26" t="s">
        <v>19</v>
      </c>
      <c r="T9" s="10" t="s">
        <v>20</v>
      </c>
      <c r="U9" s="30" t="s">
        <v>19</v>
      </c>
      <c r="V9" s="31" t="s">
        <v>20</v>
      </c>
      <c r="W9" s="26" t="s">
        <v>19</v>
      </c>
      <c r="X9" s="4" t="s">
        <v>20</v>
      </c>
      <c r="Y9" s="4" t="s">
        <v>19</v>
      </c>
      <c r="Z9" s="4" t="s">
        <v>20</v>
      </c>
      <c r="AA9" s="4" t="s">
        <v>19</v>
      </c>
      <c r="AB9" s="10" t="s">
        <v>20</v>
      </c>
      <c r="AC9" s="713"/>
      <c r="AD9" s="715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</row>
    <row r="10" spans="1:30" ht="30" customHeight="1">
      <c r="A10" s="6">
        <v>1</v>
      </c>
      <c r="B10" s="23" t="s">
        <v>1</v>
      </c>
      <c r="C10" s="32" t="s">
        <v>41</v>
      </c>
      <c r="D10" s="33">
        <v>10</v>
      </c>
      <c r="E10" s="32" t="s">
        <v>37</v>
      </c>
      <c r="F10" s="33">
        <v>8</v>
      </c>
      <c r="G10" s="32" t="s">
        <v>36</v>
      </c>
      <c r="H10" s="33">
        <v>7</v>
      </c>
      <c r="I10" s="32" t="s">
        <v>41</v>
      </c>
      <c r="J10" s="33">
        <v>10</v>
      </c>
      <c r="K10" s="32" t="s">
        <v>39</v>
      </c>
      <c r="L10" s="33">
        <v>6</v>
      </c>
      <c r="M10" s="32" t="s">
        <v>36</v>
      </c>
      <c r="N10" s="33">
        <v>7</v>
      </c>
      <c r="O10" s="32" t="s">
        <v>35</v>
      </c>
      <c r="P10" s="33">
        <v>2</v>
      </c>
      <c r="Q10" s="32" t="s">
        <v>36</v>
      </c>
      <c r="R10" s="33">
        <v>7</v>
      </c>
      <c r="S10" s="27"/>
      <c r="T10" s="11"/>
      <c r="U10" s="32" t="s">
        <v>36</v>
      </c>
      <c r="V10" s="33">
        <v>7</v>
      </c>
      <c r="W10" s="32" t="s">
        <v>40</v>
      </c>
      <c r="X10" s="33">
        <v>5</v>
      </c>
      <c r="Y10" s="5"/>
      <c r="Z10" s="3"/>
      <c r="AA10" s="5"/>
      <c r="AB10" s="11"/>
      <c r="AC10" s="38">
        <f aca="true" t="shared" si="0" ref="AC10:AC27">SUM(D10,F10,H10,J10,L10,N10,P10,R10,T10,V10,X10,Z10,AB10)</f>
        <v>69</v>
      </c>
      <c r="AD10" s="39" t="s">
        <v>41</v>
      </c>
    </row>
    <row r="11" spans="1:30" ht="30" customHeight="1">
      <c r="A11" s="6">
        <v>11</v>
      </c>
      <c r="B11" s="23" t="s">
        <v>2</v>
      </c>
      <c r="C11" s="32" t="s">
        <v>39</v>
      </c>
      <c r="D11" s="33">
        <v>6</v>
      </c>
      <c r="E11" s="32" t="s">
        <v>38</v>
      </c>
      <c r="F11" s="33">
        <v>4</v>
      </c>
      <c r="G11" s="32" t="s">
        <v>38</v>
      </c>
      <c r="H11" s="33">
        <v>4</v>
      </c>
      <c r="I11" s="32" t="s">
        <v>39</v>
      </c>
      <c r="J11" s="33">
        <v>6</v>
      </c>
      <c r="K11" s="32" t="s">
        <v>40</v>
      </c>
      <c r="L11" s="33">
        <v>5</v>
      </c>
      <c r="M11" s="32" t="s">
        <v>41</v>
      </c>
      <c r="N11" s="33">
        <v>10</v>
      </c>
      <c r="O11" s="32" t="s">
        <v>39</v>
      </c>
      <c r="P11" s="33">
        <v>6</v>
      </c>
      <c r="Q11" s="32" t="s">
        <v>33</v>
      </c>
      <c r="R11" s="33">
        <v>3</v>
      </c>
      <c r="S11" s="27"/>
      <c r="T11" s="11"/>
      <c r="U11" s="32" t="s">
        <v>41</v>
      </c>
      <c r="V11" s="33">
        <v>10</v>
      </c>
      <c r="W11" s="27" t="s">
        <v>41</v>
      </c>
      <c r="X11" s="3">
        <v>10</v>
      </c>
      <c r="Y11" s="5"/>
      <c r="Z11" s="3"/>
      <c r="AA11" s="5"/>
      <c r="AB11" s="11"/>
      <c r="AC11" s="13">
        <f t="shared" si="0"/>
        <v>64</v>
      </c>
      <c r="AD11" s="15" t="s">
        <v>37</v>
      </c>
    </row>
    <row r="12" spans="1:30" ht="34.5" customHeight="1">
      <c r="A12" s="6">
        <v>2</v>
      </c>
      <c r="B12" s="23" t="s">
        <v>10</v>
      </c>
      <c r="C12" s="32"/>
      <c r="D12" s="33"/>
      <c r="E12" s="32" t="s">
        <v>41</v>
      </c>
      <c r="F12" s="33">
        <v>10</v>
      </c>
      <c r="G12" s="32" t="s">
        <v>33</v>
      </c>
      <c r="H12" s="33">
        <v>3</v>
      </c>
      <c r="I12" s="32" t="s">
        <v>36</v>
      </c>
      <c r="J12" s="33">
        <v>7</v>
      </c>
      <c r="K12" s="32" t="s">
        <v>33</v>
      </c>
      <c r="L12" s="33">
        <v>3</v>
      </c>
      <c r="M12" s="32" t="s">
        <v>37</v>
      </c>
      <c r="N12" s="33">
        <v>8</v>
      </c>
      <c r="O12" s="32" t="s">
        <v>41</v>
      </c>
      <c r="P12" s="33">
        <v>10</v>
      </c>
      <c r="Q12" s="32" t="s">
        <v>39</v>
      </c>
      <c r="R12" s="33">
        <v>6</v>
      </c>
      <c r="S12" s="27"/>
      <c r="T12" s="11"/>
      <c r="U12" s="32" t="s">
        <v>37</v>
      </c>
      <c r="V12" s="33">
        <v>8</v>
      </c>
      <c r="W12" s="27" t="s">
        <v>36</v>
      </c>
      <c r="X12" s="3">
        <v>7</v>
      </c>
      <c r="Y12" s="5"/>
      <c r="Z12" s="3"/>
      <c r="AA12" s="5"/>
      <c r="AB12" s="11"/>
      <c r="AC12" s="13">
        <f t="shared" si="0"/>
        <v>62</v>
      </c>
      <c r="AD12" s="15" t="s">
        <v>36</v>
      </c>
    </row>
    <row r="13" spans="1:30" ht="33">
      <c r="A13" s="17">
        <v>7</v>
      </c>
      <c r="B13" s="24" t="s">
        <v>54</v>
      </c>
      <c r="C13" s="34" t="s">
        <v>40</v>
      </c>
      <c r="D13" s="35">
        <v>5</v>
      </c>
      <c r="E13" s="34" t="s">
        <v>35</v>
      </c>
      <c r="F13" s="35">
        <v>2</v>
      </c>
      <c r="G13" s="34" t="s">
        <v>40</v>
      </c>
      <c r="H13" s="35">
        <v>5</v>
      </c>
      <c r="I13" s="34" t="s">
        <v>40</v>
      </c>
      <c r="J13" s="35">
        <v>5</v>
      </c>
      <c r="K13" s="34" t="s">
        <v>36</v>
      </c>
      <c r="L13" s="35">
        <v>7</v>
      </c>
      <c r="M13" s="34" t="s">
        <v>39</v>
      </c>
      <c r="N13" s="35">
        <v>6</v>
      </c>
      <c r="O13" s="34" t="s">
        <v>33</v>
      </c>
      <c r="P13" s="35">
        <v>3</v>
      </c>
      <c r="Q13" s="34" t="s">
        <v>41</v>
      </c>
      <c r="R13" s="35">
        <v>10</v>
      </c>
      <c r="S13" s="28"/>
      <c r="T13" s="20"/>
      <c r="U13" s="34" t="s">
        <v>39</v>
      </c>
      <c r="V13" s="35">
        <v>6</v>
      </c>
      <c r="W13" s="34" t="s">
        <v>33</v>
      </c>
      <c r="X13" s="35">
        <v>3</v>
      </c>
      <c r="Y13" s="18"/>
      <c r="Z13" s="19"/>
      <c r="AA13" s="18"/>
      <c r="AB13" s="20"/>
      <c r="AC13" s="21">
        <f t="shared" si="0"/>
        <v>52</v>
      </c>
      <c r="AD13" s="22" t="s">
        <v>39</v>
      </c>
    </row>
    <row r="14" spans="2:30" ht="33">
      <c r="B14" s="23" t="s">
        <v>14</v>
      </c>
      <c r="C14" s="32" t="s">
        <v>36</v>
      </c>
      <c r="D14" s="33">
        <v>7</v>
      </c>
      <c r="E14" s="32" t="s">
        <v>34</v>
      </c>
      <c r="F14" s="33">
        <v>1</v>
      </c>
      <c r="G14" s="32" t="s">
        <v>44</v>
      </c>
      <c r="H14" s="33">
        <v>1</v>
      </c>
      <c r="I14" s="32" t="s">
        <v>37</v>
      </c>
      <c r="J14" s="33">
        <v>8</v>
      </c>
      <c r="K14" s="32" t="s">
        <v>37</v>
      </c>
      <c r="L14" s="33">
        <v>8</v>
      </c>
      <c r="M14" s="32" t="s">
        <v>38</v>
      </c>
      <c r="N14" s="33">
        <v>4</v>
      </c>
      <c r="O14" s="32" t="s">
        <v>34</v>
      </c>
      <c r="P14" s="33">
        <v>1</v>
      </c>
      <c r="Q14" s="32" t="s">
        <v>40</v>
      </c>
      <c r="R14" s="33">
        <v>5</v>
      </c>
      <c r="S14" s="27"/>
      <c r="T14" s="11"/>
      <c r="U14" s="32" t="s">
        <v>40</v>
      </c>
      <c r="V14" s="33">
        <v>5</v>
      </c>
      <c r="W14" s="27" t="s">
        <v>39</v>
      </c>
      <c r="X14" s="3">
        <v>6</v>
      </c>
      <c r="Y14" s="5"/>
      <c r="Z14" s="3"/>
      <c r="AA14" s="5"/>
      <c r="AB14" s="11"/>
      <c r="AC14" s="13">
        <f>SUM(D14,F14,H14,J14,L14,N14,P14,R14,T14,V14,X14,Z14,AB14)</f>
        <v>46</v>
      </c>
      <c r="AD14" s="15" t="s">
        <v>40</v>
      </c>
    </row>
    <row r="15" spans="1:30" ht="30" customHeight="1">
      <c r="A15" s="6">
        <v>6</v>
      </c>
      <c r="B15" s="23" t="s">
        <v>6</v>
      </c>
      <c r="C15" s="32" t="s">
        <v>37</v>
      </c>
      <c r="D15" s="33">
        <v>8</v>
      </c>
      <c r="E15" s="32" t="s">
        <v>33</v>
      </c>
      <c r="F15" s="33">
        <v>3</v>
      </c>
      <c r="G15" s="32" t="s">
        <v>37</v>
      </c>
      <c r="H15" s="33">
        <v>8</v>
      </c>
      <c r="I15" s="32" t="s">
        <v>38</v>
      </c>
      <c r="J15" s="33">
        <v>4</v>
      </c>
      <c r="K15" s="32" t="s">
        <v>32</v>
      </c>
      <c r="L15" s="33">
        <v>1</v>
      </c>
      <c r="M15" s="32"/>
      <c r="N15" s="33"/>
      <c r="O15" s="32" t="s">
        <v>37</v>
      </c>
      <c r="P15" s="33">
        <v>8</v>
      </c>
      <c r="Q15" s="32" t="s">
        <v>34</v>
      </c>
      <c r="R15" s="33">
        <v>1</v>
      </c>
      <c r="S15" s="27"/>
      <c r="T15" s="11"/>
      <c r="U15" s="32" t="s">
        <v>38</v>
      </c>
      <c r="V15" s="33">
        <v>4</v>
      </c>
      <c r="W15" s="27" t="s">
        <v>37</v>
      </c>
      <c r="X15" s="3">
        <v>8</v>
      </c>
      <c r="Y15" s="5"/>
      <c r="Z15" s="3"/>
      <c r="AA15" s="5"/>
      <c r="AB15" s="11"/>
      <c r="AC15" s="38">
        <f>SUM(D15,F15,H15,J15,L15,N15,P15,R15,T15,V15,X15,Z15,AB15)</f>
        <v>45</v>
      </c>
      <c r="AD15" s="39" t="s">
        <v>38</v>
      </c>
    </row>
    <row r="16" spans="1:30" ht="16.5">
      <c r="A16" s="6">
        <v>15</v>
      </c>
      <c r="B16" s="23" t="s">
        <v>9</v>
      </c>
      <c r="C16" s="32" t="s">
        <v>33</v>
      </c>
      <c r="D16" s="33">
        <v>3</v>
      </c>
      <c r="E16" s="32" t="s">
        <v>39</v>
      </c>
      <c r="F16" s="33">
        <v>6</v>
      </c>
      <c r="G16" s="32" t="s">
        <v>41</v>
      </c>
      <c r="H16" s="33">
        <v>10</v>
      </c>
      <c r="I16" s="32" t="s">
        <v>35</v>
      </c>
      <c r="J16" s="33">
        <v>2</v>
      </c>
      <c r="K16" s="32" t="s">
        <v>41</v>
      </c>
      <c r="L16" s="33">
        <v>10</v>
      </c>
      <c r="M16" s="32"/>
      <c r="N16" s="33"/>
      <c r="O16" s="32"/>
      <c r="P16" s="33"/>
      <c r="Q16" s="32"/>
      <c r="R16" s="33"/>
      <c r="S16" s="27"/>
      <c r="T16" s="11"/>
      <c r="U16" s="32"/>
      <c r="V16" s="33"/>
      <c r="W16" s="27"/>
      <c r="X16" s="3"/>
      <c r="Y16" s="5"/>
      <c r="Z16" s="3"/>
      <c r="AA16" s="5"/>
      <c r="AB16" s="11"/>
      <c r="AC16" s="38">
        <f t="shared" si="0"/>
        <v>31</v>
      </c>
      <c r="AD16" s="39" t="s">
        <v>33</v>
      </c>
    </row>
    <row r="17" spans="1:30" ht="16.5">
      <c r="A17" s="6">
        <v>13</v>
      </c>
      <c r="B17" s="23" t="s">
        <v>12</v>
      </c>
      <c r="C17" s="32" t="s">
        <v>38</v>
      </c>
      <c r="D17" s="33">
        <v>4</v>
      </c>
      <c r="E17" s="32" t="s">
        <v>40</v>
      </c>
      <c r="F17" s="33">
        <v>5</v>
      </c>
      <c r="G17" s="32" t="s">
        <v>35</v>
      </c>
      <c r="H17" s="33">
        <v>2</v>
      </c>
      <c r="I17" s="32" t="s">
        <v>33</v>
      </c>
      <c r="J17" s="33">
        <v>3</v>
      </c>
      <c r="K17" s="32" t="s">
        <v>44</v>
      </c>
      <c r="L17" s="33">
        <v>1</v>
      </c>
      <c r="M17" s="32" t="s">
        <v>40</v>
      </c>
      <c r="N17" s="33">
        <v>5</v>
      </c>
      <c r="O17" s="32" t="s">
        <v>40</v>
      </c>
      <c r="P17" s="33">
        <v>5</v>
      </c>
      <c r="Q17" s="32" t="s">
        <v>35</v>
      </c>
      <c r="R17" s="33">
        <v>2</v>
      </c>
      <c r="S17" s="27"/>
      <c r="T17" s="11"/>
      <c r="U17" s="32"/>
      <c r="V17" s="33"/>
      <c r="W17" s="32" t="s">
        <v>38</v>
      </c>
      <c r="X17" s="33">
        <v>4</v>
      </c>
      <c r="Y17" s="5"/>
      <c r="Z17" s="3"/>
      <c r="AA17" s="5"/>
      <c r="AB17" s="11"/>
      <c r="AC17" s="13">
        <f t="shared" si="0"/>
        <v>31</v>
      </c>
      <c r="AD17" s="15" t="s">
        <v>35</v>
      </c>
    </row>
    <row r="18" spans="1:30" ht="50.25">
      <c r="A18" s="6">
        <v>3</v>
      </c>
      <c r="B18" s="23" t="s">
        <v>3</v>
      </c>
      <c r="C18" s="32"/>
      <c r="D18" s="33"/>
      <c r="E18" s="32" t="s">
        <v>36</v>
      </c>
      <c r="F18" s="33">
        <v>7</v>
      </c>
      <c r="G18" s="32" t="s">
        <v>39</v>
      </c>
      <c r="H18" s="33">
        <v>6</v>
      </c>
      <c r="I18" s="32"/>
      <c r="J18" s="33"/>
      <c r="K18" s="32" t="s">
        <v>35</v>
      </c>
      <c r="L18" s="33">
        <v>2</v>
      </c>
      <c r="M18" s="32"/>
      <c r="N18" s="33"/>
      <c r="O18" s="32" t="s">
        <v>44</v>
      </c>
      <c r="P18" s="33">
        <v>1</v>
      </c>
      <c r="Q18" s="32" t="s">
        <v>37</v>
      </c>
      <c r="R18" s="33">
        <v>8</v>
      </c>
      <c r="S18" s="27"/>
      <c r="T18" s="11"/>
      <c r="U18" s="32"/>
      <c r="V18" s="33"/>
      <c r="W18" s="27"/>
      <c r="X18" s="3"/>
      <c r="Y18" s="5"/>
      <c r="Z18" s="3"/>
      <c r="AA18" s="5"/>
      <c r="AB18" s="11"/>
      <c r="AC18" s="13">
        <f t="shared" si="0"/>
        <v>24</v>
      </c>
      <c r="AD18" s="15" t="s">
        <v>34</v>
      </c>
    </row>
    <row r="19" spans="1:30" ht="30" customHeight="1">
      <c r="A19" s="6">
        <v>5</v>
      </c>
      <c r="B19" s="23" t="s">
        <v>5</v>
      </c>
      <c r="C19" s="32" t="s">
        <v>35</v>
      </c>
      <c r="D19" s="33">
        <v>2</v>
      </c>
      <c r="E19" s="32" t="s">
        <v>44</v>
      </c>
      <c r="F19" s="33">
        <v>1</v>
      </c>
      <c r="G19" s="32"/>
      <c r="H19" s="33"/>
      <c r="I19" s="32"/>
      <c r="J19" s="33"/>
      <c r="K19" s="32" t="s">
        <v>38</v>
      </c>
      <c r="L19" s="33">
        <v>4</v>
      </c>
      <c r="M19" s="32"/>
      <c r="N19" s="33"/>
      <c r="O19" s="32" t="s">
        <v>36</v>
      </c>
      <c r="P19" s="33">
        <v>7</v>
      </c>
      <c r="Q19" s="32"/>
      <c r="R19" s="33"/>
      <c r="S19" s="27"/>
      <c r="T19" s="11"/>
      <c r="U19" s="32"/>
      <c r="V19" s="33"/>
      <c r="W19" s="27"/>
      <c r="X19" s="3"/>
      <c r="Y19" s="5"/>
      <c r="Z19" s="3"/>
      <c r="AA19" s="5"/>
      <c r="AB19" s="11"/>
      <c r="AC19" s="13">
        <f t="shared" si="0"/>
        <v>14</v>
      </c>
      <c r="AD19" s="15" t="s">
        <v>44</v>
      </c>
    </row>
    <row r="20" spans="1:30" ht="30" customHeight="1">
      <c r="A20" s="6">
        <v>14</v>
      </c>
      <c r="B20" s="23" t="s">
        <v>13</v>
      </c>
      <c r="C20" s="32"/>
      <c r="D20" s="33"/>
      <c r="E20" s="32"/>
      <c r="F20" s="33"/>
      <c r="G20" s="32" t="s">
        <v>40</v>
      </c>
      <c r="H20" s="33">
        <v>5</v>
      </c>
      <c r="I20" s="32"/>
      <c r="J20" s="33"/>
      <c r="K20" s="32" t="s">
        <v>34</v>
      </c>
      <c r="L20" s="33">
        <v>1</v>
      </c>
      <c r="M20" s="32"/>
      <c r="N20" s="33"/>
      <c r="O20" s="32" t="s">
        <v>38</v>
      </c>
      <c r="P20" s="33">
        <v>4</v>
      </c>
      <c r="Q20" s="32"/>
      <c r="R20" s="33"/>
      <c r="S20" s="27"/>
      <c r="T20" s="11"/>
      <c r="U20" s="32"/>
      <c r="V20" s="33"/>
      <c r="W20" s="27"/>
      <c r="X20" s="3"/>
      <c r="Y20" s="5"/>
      <c r="Z20" s="3"/>
      <c r="AA20" s="5"/>
      <c r="AB20" s="11"/>
      <c r="AC20" s="13">
        <f t="shared" si="0"/>
        <v>10</v>
      </c>
      <c r="AD20" s="15" t="s">
        <v>32</v>
      </c>
    </row>
    <row r="21" spans="1:30" ht="33">
      <c r="A21" s="6">
        <v>16</v>
      </c>
      <c r="B21" s="23" t="s">
        <v>4</v>
      </c>
      <c r="C21" s="32"/>
      <c r="D21" s="33"/>
      <c r="E21" s="32"/>
      <c r="F21" s="33"/>
      <c r="G21" s="32"/>
      <c r="H21" s="33"/>
      <c r="I21" s="32" t="s">
        <v>34</v>
      </c>
      <c r="J21" s="33">
        <v>1</v>
      </c>
      <c r="K21" s="32"/>
      <c r="L21" s="33"/>
      <c r="M21" s="32"/>
      <c r="N21" s="33"/>
      <c r="O21" s="32"/>
      <c r="P21" s="33"/>
      <c r="Q21" s="32" t="s">
        <v>38</v>
      </c>
      <c r="R21" s="33">
        <v>4</v>
      </c>
      <c r="S21" s="27"/>
      <c r="T21" s="11"/>
      <c r="U21" s="32"/>
      <c r="V21" s="33"/>
      <c r="W21" s="27"/>
      <c r="X21" s="3"/>
      <c r="Y21" s="5"/>
      <c r="Z21" s="3"/>
      <c r="AA21" s="5"/>
      <c r="AB21" s="11"/>
      <c r="AC21" s="13">
        <f t="shared" si="0"/>
        <v>5</v>
      </c>
      <c r="AD21" s="15" t="s">
        <v>43</v>
      </c>
    </row>
    <row r="22" spans="1:30" ht="30" customHeight="1">
      <c r="A22" s="6">
        <v>4</v>
      </c>
      <c r="B22" s="23" t="s">
        <v>15</v>
      </c>
      <c r="C22" s="32"/>
      <c r="D22" s="33"/>
      <c r="E22" s="32" t="s">
        <v>32</v>
      </c>
      <c r="F22" s="33">
        <v>1</v>
      </c>
      <c r="G22" s="32"/>
      <c r="H22" s="33"/>
      <c r="I22" s="32"/>
      <c r="J22" s="33"/>
      <c r="K22" s="32" t="s">
        <v>43</v>
      </c>
      <c r="L22" s="33">
        <v>1</v>
      </c>
      <c r="M22" s="32"/>
      <c r="N22" s="33"/>
      <c r="O22" s="32"/>
      <c r="P22" s="33"/>
      <c r="Q22" s="32"/>
      <c r="R22" s="33"/>
      <c r="S22" s="27"/>
      <c r="T22" s="11"/>
      <c r="U22" s="32"/>
      <c r="V22" s="33"/>
      <c r="W22" s="27"/>
      <c r="X22" s="3"/>
      <c r="Y22" s="5"/>
      <c r="Z22" s="3"/>
      <c r="AA22" s="5"/>
      <c r="AB22" s="11"/>
      <c r="AC22" s="13">
        <f t="shared" si="0"/>
        <v>2</v>
      </c>
      <c r="AD22" s="15" t="s">
        <v>42</v>
      </c>
    </row>
    <row r="23" spans="1:30" ht="33">
      <c r="A23" s="6">
        <v>9</v>
      </c>
      <c r="B23" s="23" t="s">
        <v>8</v>
      </c>
      <c r="C23" s="32"/>
      <c r="D23" s="33"/>
      <c r="E23" s="32"/>
      <c r="F23" s="33"/>
      <c r="G23" s="32" t="s">
        <v>34</v>
      </c>
      <c r="H23" s="33">
        <v>1</v>
      </c>
      <c r="I23" s="32"/>
      <c r="J23" s="33"/>
      <c r="K23" s="32"/>
      <c r="L23" s="33"/>
      <c r="M23" s="32"/>
      <c r="N23" s="33"/>
      <c r="O23" s="32"/>
      <c r="P23" s="33"/>
      <c r="Q23" s="32"/>
      <c r="R23" s="33"/>
      <c r="S23" s="27"/>
      <c r="T23" s="11"/>
      <c r="U23" s="32"/>
      <c r="V23" s="33"/>
      <c r="W23" s="27"/>
      <c r="X23" s="3"/>
      <c r="Y23" s="5"/>
      <c r="Z23" s="3"/>
      <c r="AA23" s="5"/>
      <c r="AB23" s="11"/>
      <c r="AC23" s="13">
        <f t="shared" si="0"/>
        <v>1</v>
      </c>
      <c r="AD23" s="15" t="s">
        <v>47</v>
      </c>
    </row>
    <row r="24" spans="1:30" ht="50.25">
      <c r="A24" s="6">
        <v>8</v>
      </c>
      <c r="B24" s="23" t="s">
        <v>51</v>
      </c>
      <c r="C24" s="32"/>
      <c r="D24" s="33"/>
      <c r="E24" s="32"/>
      <c r="F24" s="33"/>
      <c r="G24" s="32"/>
      <c r="H24" s="33"/>
      <c r="I24" s="32"/>
      <c r="J24" s="33"/>
      <c r="K24" s="32" t="s">
        <v>42</v>
      </c>
      <c r="L24" s="33">
        <v>1</v>
      </c>
      <c r="M24" s="32"/>
      <c r="N24" s="33"/>
      <c r="O24" s="32"/>
      <c r="P24" s="33"/>
      <c r="Q24" s="32"/>
      <c r="R24" s="33"/>
      <c r="S24" s="27"/>
      <c r="T24" s="11"/>
      <c r="U24" s="32"/>
      <c r="V24" s="33"/>
      <c r="W24" s="27"/>
      <c r="X24" s="3"/>
      <c r="Y24" s="5"/>
      <c r="Z24" s="3"/>
      <c r="AA24" s="5"/>
      <c r="AB24" s="11"/>
      <c r="AC24" s="13">
        <f t="shared" si="0"/>
        <v>1</v>
      </c>
      <c r="AD24" s="15" t="s">
        <v>49</v>
      </c>
    </row>
    <row r="25" spans="1:30" ht="33">
      <c r="A25" s="6">
        <v>12</v>
      </c>
      <c r="B25" s="23" t="s">
        <v>11</v>
      </c>
      <c r="C25" s="32"/>
      <c r="D25" s="33"/>
      <c r="E25" s="32"/>
      <c r="F25" s="33"/>
      <c r="G25" s="32"/>
      <c r="H25" s="33"/>
      <c r="I25" s="32"/>
      <c r="J25" s="33"/>
      <c r="K25" s="32"/>
      <c r="L25" s="33"/>
      <c r="M25" s="32"/>
      <c r="N25" s="33"/>
      <c r="O25" s="32"/>
      <c r="P25" s="33"/>
      <c r="Q25" s="32"/>
      <c r="R25" s="33"/>
      <c r="S25" s="27"/>
      <c r="T25" s="11"/>
      <c r="U25" s="32"/>
      <c r="V25" s="33"/>
      <c r="W25" s="27"/>
      <c r="X25" s="3"/>
      <c r="Y25" s="5"/>
      <c r="Z25" s="3"/>
      <c r="AA25" s="5"/>
      <c r="AB25" s="11"/>
      <c r="AC25" s="13">
        <f t="shared" si="0"/>
        <v>0</v>
      </c>
      <c r="AD25" s="15"/>
    </row>
    <row r="26" spans="1:33" ht="33">
      <c r="A26" s="6">
        <v>17</v>
      </c>
      <c r="B26" s="23" t="s">
        <v>16</v>
      </c>
      <c r="C26" s="32"/>
      <c r="D26" s="33"/>
      <c r="E26" s="32"/>
      <c r="F26" s="33"/>
      <c r="G26" s="32"/>
      <c r="H26" s="33"/>
      <c r="I26" s="32"/>
      <c r="J26" s="33"/>
      <c r="K26" s="32"/>
      <c r="L26" s="33"/>
      <c r="M26" s="32"/>
      <c r="N26" s="33"/>
      <c r="O26" s="32"/>
      <c r="P26" s="33"/>
      <c r="Q26" s="32"/>
      <c r="R26" s="33"/>
      <c r="S26" s="27"/>
      <c r="T26" s="11"/>
      <c r="U26" s="32"/>
      <c r="V26" s="33"/>
      <c r="W26" s="27"/>
      <c r="X26" s="3"/>
      <c r="Y26" s="5"/>
      <c r="Z26" s="3"/>
      <c r="AA26" s="5"/>
      <c r="AB26" s="11"/>
      <c r="AC26" s="13">
        <f t="shared" si="0"/>
        <v>0</v>
      </c>
      <c r="AD26" s="15"/>
      <c r="AG26" s="1">
        <v>0</v>
      </c>
    </row>
    <row r="27" spans="1:33" ht="33.75" customHeight="1" thickBot="1">
      <c r="A27" s="7">
        <v>18</v>
      </c>
      <c r="B27" s="25" t="s">
        <v>17</v>
      </c>
      <c r="C27" s="36"/>
      <c r="D27" s="37"/>
      <c r="E27" s="36"/>
      <c r="F27" s="37"/>
      <c r="G27" s="36"/>
      <c r="H27" s="37"/>
      <c r="I27" s="36"/>
      <c r="J27" s="37"/>
      <c r="K27" s="36"/>
      <c r="L27" s="37"/>
      <c r="M27" s="36"/>
      <c r="N27" s="37"/>
      <c r="O27" s="36"/>
      <c r="P27" s="37"/>
      <c r="Q27" s="36"/>
      <c r="R27" s="37"/>
      <c r="S27" s="29"/>
      <c r="T27" s="12"/>
      <c r="U27" s="36"/>
      <c r="V27" s="37"/>
      <c r="W27" s="29"/>
      <c r="X27" s="9"/>
      <c r="Y27" s="8"/>
      <c r="Z27" s="9"/>
      <c r="AA27" s="8"/>
      <c r="AB27" s="12"/>
      <c r="AC27" s="14">
        <f t="shared" si="0"/>
        <v>0</v>
      </c>
      <c r="AD27" s="16"/>
      <c r="AG27" s="1">
        <v>0</v>
      </c>
    </row>
  </sheetData>
  <sheetProtection/>
  <mergeCells count="17">
    <mergeCell ref="W8:X8"/>
    <mergeCell ref="Y8:Z8"/>
    <mergeCell ref="AA8:AB8"/>
    <mergeCell ref="O8:P8"/>
    <mergeCell ref="Q8:R8"/>
    <mergeCell ref="S8:T8"/>
    <mergeCell ref="U8:V8"/>
    <mergeCell ref="AC8:AC9"/>
    <mergeCell ref="AD8:AD9"/>
    <mergeCell ref="A8:A9"/>
    <mergeCell ref="B8:B9"/>
    <mergeCell ref="C8:D8"/>
    <mergeCell ref="E8:F8"/>
    <mergeCell ref="G8:H8"/>
    <mergeCell ref="I8:J8"/>
    <mergeCell ref="K8:L8"/>
    <mergeCell ref="M8:N8"/>
  </mergeCells>
  <printOptions horizontalCentered="1" verticalCentered="1"/>
  <pageMargins left="0.3937007874015748" right="0.35433070866141736" top="0.25" bottom="0.31496062992125984" header="0.2" footer="0.2362204724409449"/>
  <pageSetup horizontalDpi="600" verticalDpi="600" orientation="landscape" paperSize="8" scale="11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8:BQ29"/>
  <sheetViews>
    <sheetView showZeros="0" zoomScale="70" zoomScaleNormal="70" zoomScalePageLayoutView="0" workbookViewId="0" topLeftCell="B1">
      <selection activeCell="AD14" sqref="AD14"/>
    </sheetView>
  </sheetViews>
  <sheetFormatPr defaultColWidth="9.125" defaultRowHeight="12.75"/>
  <cols>
    <col min="1" max="1" width="4.875" style="1" hidden="1" customWidth="1"/>
    <col min="2" max="2" width="34.50390625" style="1" customWidth="1"/>
    <col min="3" max="18" width="6.625" style="1" customWidth="1"/>
    <col min="19" max="20" width="6.625" style="1" hidden="1" customWidth="1"/>
    <col min="21" max="24" width="6.625" style="1" customWidth="1"/>
    <col min="25" max="28" width="5.625" style="1" hidden="1" customWidth="1"/>
    <col min="29" max="29" width="10.00390625" style="1" bestFit="1" customWidth="1"/>
    <col min="30" max="30" width="11.375" style="1" customWidth="1"/>
    <col min="31" max="16384" width="9.125" style="1" customWidth="1"/>
  </cols>
  <sheetData>
    <row r="7" ht="44.25" customHeight="1" thickBot="1"/>
    <row r="8" spans="1:69" ht="30.75" customHeight="1">
      <c r="A8" s="716" t="s">
        <v>31</v>
      </c>
      <c r="B8" s="718" t="s">
        <v>0</v>
      </c>
      <c r="C8" s="706" t="s">
        <v>18</v>
      </c>
      <c r="D8" s="707"/>
      <c r="E8" s="706" t="s">
        <v>22</v>
      </c>
      <c r="F8" s="707"/>
      <c r="G8" s="706" t="s">
        <v>23</v>
      </c>
      <c r="H8" s="707"/>
      <c r="I8" s="706" t="s">
        <v>24</v>
      </c>
      <c r="J8" s="707"/>
      <c r="K8" s="706" t="s">
        <v>46</v>
      </c>
      <c r="L8" s="707"/>
      <c r="M8" s="706" t="s">
        <v>25</v>
      </c>
      <c r="N8" s="707"/>
      <c r="O8" s="706" t="s">
        <v>55</v>
      </c>
      <c r="P8" s="707"/>
      <c r="Q8" s="706" t="s">
        <v>26</v>
      </c>
      <c r="R8" s="707"/>
      <c r="S8" s="710"/>
      <c r="T8" s="710"/>
      <c r="U8" s="706" t="s">
        <v>27</v>
      </c>
      <c r="V8" s="707"/>
      <c r="W8" s="711" t="s">
        <v>28</v>
      </c>
      <c r="X8" s="708"/>
      <c r="Y8" s="708"/>
      <c r="Z8" s="708"/>
      <c r="AA8" s="708"/>
      <c r="AB8" s="709"/>
      <c r="AC8" s="712" t="s">
        <v>29</v>
      </c>
      <c r="AD8" s="714" t="s">
        <v>30</v>
      </c>
      <c r="AE8" s="2"/>
      <c r="AF8" s="42"/>
      <c r="AG8" s="4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</row>
    <row r="9" spans="1:69" ht="19.5" customHeight="1" thickBot="1">
      <c r="A9" s="717"/>
      <c r="B9" s="722"/>
      <c r="C9" s="68" t="s">
        <v>19</v>
      </c>
      <c r="D9" s="69" t="s">
        <v>20</v>
      </c>
      <c r="E9" s="68" t="s">
        <v>19</v>
      </c>
      <c r="F9" s="69" t="s">
        <v>20</v>
      </c>
      <c r="G9" s="68" t="s">
        <v>19</v>
      </c>
      <c r="H9" s="69" t="s">
        <v>20</v>
      </c>
      <c r="I9" s="68" t="s">
        <v>19</v>
      </c>
      <c r="J9" s="69" t="s">
        <v>20</v>
      </c>
      <c r="K9" s="68" t="s">
        <v>19</v>
      </c>
      <c r="L9" s="69" t="s">
        <v>20</v>
      </c>
      <c r="M9" s="68" t="s">
        <v>19</v>
      </c>
      <c r="N9" s="69" t="s">
        <v>20</v>
      </c>
      <c r="O9" s="68" t="s">
        <v>19</v>
      </c>
      <c r="P9" s="69" t="s">
        <v>20</v>
      </c>
      <c r="Q9" s="68" t="s">
        <v>19</v>
      </c>
      <c r="R9" s="69" t="s">
        <v>20</v>
      </c>
      <c r="S9" s="70" t="s">
        <v>19</v>
      </c>
      <c r="T9" s="71" t="s">
        <v>20</v>
      </c>
      <c r="U9" s="111" t="s">
        <v>19</v>
      </c>
      <c r="V9" s="112" t="s">
        <v>20</v>
      </c>
      <c r="W9" s="70" t="s">
        <v>19</v>
      </c>
      <c r="X9" s="72" t="s">
        <v>20</v>
      </c>
      <c r="Y9" s="72" t="s">
        <v>19</v>
      </c>
      <c r="Z9" s="72" t="s">
        <v>20</v>
      </c>
      <c r="AA9" s="72" t="s">
        <v>19</v>
      </c>
      <c r="AB9" s="71" t="s">
        <v>20</v>
      </c>
      <c r="AC9" s="720"/>
      <c r="AD9" s="721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</row>
    <row r="10" spans="1:30" ht="31.5" customHeight="1">
      <c r="A10" s="6">
        <v>1</v>
      </c>
      <c r="B10" s="58" t="s">
        <v>2</v>
      </c>
      <c r="C10" s="59" t="s">
        <v>41</v>
      </c>
      <c r="D10" s="60">
        <v>10</v>
      </c>
      <c r="E10" s="59" t="s">
        <v>41</v>
      </c>
      <c r="F10" s="60">
        <v>10</v>
      </c>
      <c r="G10" s="59" t="s">
        <v>37</v>
      </c>
      <c r="H10" s="60">
        <v>8</v>
      </c>
      <c r="I10" s="59" t="s">
        <v>40</v>
      </c>
      <c r="J10" s="60">
        <v>5</v>
      </c>
      <c r="K10" s="59" t="s">
        <v>41</v>
      </c>
      <c r="L10" s="60">
        <v>10</v>
      </c>
      <c r="M10" s="59" t="s">
        <v>38</v>
      </c>
      <c r="N10" s="60">
        <v>4</v>
      </c>
      <c r="O10" s="59" t="s">
        <v>36</v>
      </c>
      <c r="P10" s="60">
        <v>7</v>
      </c>
      <c r="Q10" s="59" t="s">
        <v>41</v>
      </c>
      <c r="R10" s="60">
        <v>10</v>
      </c>
      <c r="S10" s="61"/>
      <c r="T10" s="62"/>
      <c r="U10" s="59" t="s">
        <v>36</v>
      </c>
      <c r="V10" s="60">
        <v>7</v>
      </c>
      <c r="W10" s="59" t="s">
        <v>41</v>
      </c>
      <c r="X10" s="60">
        <v>10</v>
      </c>
      <c r="Y10" s="63"/>
      <c r="Z10" s="64"/>
      <c r="AA10" s="63"/>
      <c r="AB10" s="65"/>
      <c r="AC10" s="66">
        <f aca="true" t="shared" si="0" ref="AC10:AC29">D10+F10+H10+J10+L10+N10+P10+R10+V10+X10</f>
        <v>81</v>
      </c>
      <c r="AD10" s="67" t="s">
        <v>41</v>
      </c>
    </row>
    <row r="11" spans="1:30" ht="31.5" customHeight="1">
      <c r="A11" s="6">
        <v>11</v>
      </c>
      <c r="B11" s="23" t="s">
        <v>1</v>
      </c>
      <c r="C11" s="47" t="s">
        <v>39</v>
      </c>
      <c r="D11" s="48">
        <v>6</v>
      </c>
      <c r="E11" s="47" t="s">
        <v>36</v>
      </c>
      <c r="F11" s="48">
        <v>7</v>
      </c>
      <c r="G11" s="47" t="s">
        <v>41</v>
      </c>
      <c r="H11" s="48">
        <v>10</v>
      </c>
      <c r="I11" s="47" t="s">
        <v>41</v>
      </c>
      <c r="J11" s="48">
        <v>10</v>
      </c>
      <c r="K11" s="47"/>
      <c r="L11" s="48"/>
      <c r="M11" s="47" t="s">
        <v>40</v>
      </c>
      <c r="N11" s="48">
        <v>5</v>
      </c>
      <c r="O11" s="47" t="s">
        <v>37</v>
      </c>
      <c r="P11" s="48">
        <v>8</v>
      </c>
      <c r="Q11" s="47" t="s">
        <v>37</v>
      </c>
      <c r="R11" s="48">
        <v>8</v>
      </c>
      <c r="S11" s="49"/>
      <c r="T11" s="50"/>
      <c r="U11" s="47"/>
      <c r="V11" s="48"/>
      <c r="W11" s="49" t="s">
        <v>39</v>
      </c>
      <c r="X11" s="51">
        <v>6</v>
      </c>
      <c r="Y11" s="5"/>
      <c r="Z11" s="3"/>
      <c r="AA11" s="5"/>
      <c r="AB11" s="11"/>
      <c r="AC11" s="43">
        <f t="shared" si="0"/>
        <v>60</v>
      </c>
      <c r="AD11" s="45" t="s">
        <v>37</v>
      </c>
    </row>
    <row r="12" spans="1:30" ht="31.5" customHeight="1">
      <c r="A12" s="6">
        <v>2</v>
      </c>
      <c r="B12" s="87" t="s">
        <v>58</v>
      </c>
      <c r="C12" s="88" t="s">
        <v>38</v>
      </c>
      <c r="D12" s="89">
        <v>4</v>
      </c>
      <c r="E12" s="88" t="s">
        <v>35</v>
      </c>
      <c r="F12" s="89">
        <v>2</v>
      </c>
      <c r="G12" s="88" t="s">
        <v>40</v>
      </c>
      <c r="H12" s="89">
        <v>5</v>
      </c>
      <c r="I12" s="88" t="s">
        <v>37</v>
      </c>
      <c r="J12" s="89">
        <v>8</v>
      </c>
      <c r="K12" s="88" t="s">
        <v>39</v>
      </c>
      <c r="L12" s="89">
        <v>6</v>
      </c>
      <c r="M12" s="88" t="s">
        <v>41</v>
      </c>
      <c r="N12" s="89">
        <v>10</v>
      </c>
      <c r="O12" s="88" t="s">
        <v>34</v>
      </c>
      <c r="P12" s="89">
        <v>1</v>
      </c>
      <c r="Q12" s="88" t="s">
        <v>40</v>
      </c>
      <c r="R12" s="89">
        <v>5</v>
      </c>
      <c r="S12" s="90"/>
      <c r="T12" s="91"/>
      <c r="U12" s="88" t="s">
        <v>40</v>
      </c>
      <c r="V12" s="89">
        <v>5</v>
      </c>
      <c r="W12" s="90" t="s">
        <v>37</v>
      </c>
      <c r="X12" s="92">
        <v>8</v>
      </c>
      <c r="Y12" s="93"/>
      <c r="Z12" s="94"/>
      <c r="AA12" s="93"/>
      <c r="AB12" s="95"/>
      <c r="AC12" s="96">
        <f>D12+F12+H12+J12+L12+N12+P12+R12+V12+X12</f>
        <v>54</v>
      </c>
      <c r="AD12" s="97" t="s">
        <v>36</v>
      </c>
    </row>
    <row r="13" spans="2:30" ht="31.5" customHeight="1">
      <c r="B13" s="23" t="s">
        <v>56</v>
      </c>
      <c r="C13" s="47" t="s">
        <v>40</v>
      </c>
      <c r="D13" s="48">
        <v>5</v>
      </c>
      <c r="E13" s="47"/>
      <c r="F13" s="48"/>
      <c r="G13" s="47" t="s">
        <v>39</v>
      </c>
      <c r="H13" s="48">
        <v>6</v>
      </c>
      <c r="I13" s="47" t="s">
        <v>38</v>
      </c>
      <c r="J13" s="48">
        <v>4</v>
      </c>
      <c r="K13" s="47" t="s">
        <v>37</v>
      </c>
      <c r="L13" s="48">
        <v>8</v>
      </c>
      <c r="M13" s="47" t="s">
        <v>37</v>
      </c>
      <c r="N13" s="48">
        <v>8</v>
      </c>
      <c r="O13" s="47" t="s">
        <v>43</v>
      </c>
      <c r="P13" s="48">
        <v>1</v>
      </c>
      <c r="Q13" s="47" t="s">
        <v>36</v>
      </c>
      <c r="R13" s="48">
        <v>7</v>
      </c>
      <c r="S13" s="49"/>
      <c r="T13" s="50"/>
      <c r="U13" s="47" t="s">
        <v>37</v>
      </c>
      <c r="V13" s="48">
        <v>8</v>
      </c>
      <c r="W13" s="49" t="s">
        <v>36</v>
      </c>
      <c r="X13" s="51">
        <v>7</v>
      </c>
      <c r="Y13" s="5"/>
      <c r="Z13" s="3"/>
      <c r="AA13" s="5"/>
      <c r="AB13" s="11"/>
      <c r="AC13" s="43">
        <f>D13+F13+H13+J13+L13+N13+P13+R13+V13+X13</f>
        <v>54</v>
      </c>
      <c r="AD13" s="44" t="s">
        <v>39</v>
      </c>
    </row>
    <row r="14" spans="1:30" ht="31.5" customHeight="1">
      <c r="A14" s="17">
        <v>7</v>
      </c>
      <c r="B14" s="23" t="s">
        <v>3</v>
      </c>
      <c r="C14" s="47"/>
      <c r="D14" s="48"/>
      <c r="E14" s="47" t="s">
        <v>37</v>
      </c>
      <c r="F14" s="48">
        <v>8</v>
      </c>
      <c r="G14" s="47"/>
      <c r="H14" s="48"/>
      <c r="I14" s="47" t="s">
        <v>42</v>
      </c>
      <c r="J14" s="48">
        <v>1</v>
      </c>
      <c r="K14" s="47" t="s">
        <v>36</v>
      </c>
      <c r="L14" s="48">
        <v>7</v>
      </c>
      <c r="M14" s="47" t="s">
        <v>36</v>
      </c>
      <c r="N14" s="48">
        <v>7</v>
      </c>
      <c r="O14" s="47" t="s">
        <v>41</v>
      </c>
      <c r="P14" s="48">
        <v>10</v>
      </c>
      <c r="Q14" s="47" t="s">
        <v>39</v>
      </c>
      <c r="R14" s="48">
        <v>6</v>
      </c>
      <c r="S14" s="49"/>
      <c r="T14" s="50"/>
      <c r="U14" s="47"/>
      <c r="V14" s="48"/>
      <c r="W14" s="47"/>
      <c r="X14" s="48"/>
      <c r="Y14" s="5"/>
      <c r="Z14" s="3"/>
      <c r="AA14" s="5"/>
      <c r="AB14" s="11"/>
      <c r="AC14" s="43">
        <f t="shared" si="0"/>
        <v>39</v>
      </c>
      <c r="AD14" s="44" t="s">
        <v>40</v>
      </c>
    </row>
    <row r="15" spans="1:30" ht="31.5" customHeight="1">
      <c r="A15" s="6">
        <v>6</v>
      </c>
      <c r="B15" s="23" t="s">
        <v>6</v>
      </c>
      <c r="C15" s="47" t="s">
        <v>37</v>
      </c>
      <c r="D15" s="48">
        <v>8</v>
      </c>
      <c r="E15" s="47" t="s">
        <v>39</v>
      </c>
      <c r="F15" s="48">
        <v>6</v>
      </c>
      <c r="G15" s="47"/>
      <c r="H15" s="48"/>
      <c r="I15" s="47" t="s">
        <v>36</v>
      </c>
      <c r="J15" s="48">
        <v>7</v>
      </c>
      <c r="K15" s="47"/>
      <c r="L15" s="48"/>
      <c r="M15" s="47"/>
      <c r="N15" s="48"/>
      <c r="O15" s="47" t="s">
        <v>39</v>
      </c>
      <c r="P15" s="48">
        <v>6</v>
      </c>
      <c r="Q15" s="47" t="s">
        <v>35</v>
      </c>
      <c r="R15" s="48">
        <v>2</v>
      </c>
      <c r="S15" s="49"/>
      <c r="T15" s="50"/>
      <c r="U15" s="47" t="s">
        <v>38</v>
      </c>
      <c r="V15" s="48">
        <v>4</v>
      </c>
      <c r="W15" s="49"/>
      <c r="X15" s="51"/>
      <c r="Y15" s="5"/>
      <c r="Z15" s="3"/>
      <c r="AA15" s="5"/>
      <c r="AB15" s="11"/>
      <c r="AC15" s="43">
        <f t="shared" si="0"/>
        <v>33</v>
      </c>
      <c r="AD15" s="45" t="s">
        <v>38</v>
      </c>
    </row>
    <row r="16" spans="1:30" ht="31.5" customHeight="1">
      <c r="A16" s="6">
        <v>13</v>
      </c>
      <c r="B16" s="23" t="s">
        <v>10</v>
      </c>
      <c r="C16" s="47"/>
      <c r="D16" s="48"/>
      <c r="E16" s="47"/>
      <c r="F16" s="48"/>
      <c r="G16" s="47" t="s">
        <v>36</v>
      </c>
      <c r="H16" s="48">
        <v>7</v>
      </c>
      <c r="I16" s="47" t="s">
        <v>33</v>
      </c>
      <c r="J16" s="48">
        <v>3</v>
      </c>
      <c r="K16" s="47"/>
      <c r="L16" s="48"/>
      <c r="M16" s="47"/>
      <c r="N16" s="48"/>
      <c r="O16" s="47" t="s">
        <v>39</v>
      </c>
      <c r="P16" s="48">
        <v>6</v>
      </c>
      <c r="Q16" s="47"/>
      <c r="R16" s="48"/>
      <c r="S16" s="49"/>
      <c r="T16" s="50"/>
      <c r="U16" s="47" t="s">
        <v>41</v>
      </c>
      <c r="V16" s="48">
        <v>10</v>
      </c>
      <c r="W16" s="47"/>
      <c r="X16" s="48"/>
      <c r="Y16" s="5"/>
      <c r="Z16" s="3"/>
      <c r="AA16" s="5"/>
      <c r="AB16" s="11"/>
      <c r="AC16" s="43">
        <f>D16+F16+H16+J16+L16+N16+P16+R16+V16+X16</f>
        <v>26</v>
      </c>
      <c r="AD16" s="44" t="s">
        <v>33</v>
      </c>
    </row>
    <row r="17" spans="1:30" ht="31.5" customHeight="1">
      <c r="A17" s="6">
        <v>15</v>
      </c>
      <c r="B17" s="23" t="s">
        <v>13</v>
      </c>
      <c r="C17" s="47"/>
      <c r="D17" s="48"/>
      <c r="E17" s="47" t="s">
        <v>38</v>
      </c>
      <c r="F17" s="48">
        <v>4</v>
      </c>
      <c r="G17" s="47" t="s">
        <v>38</v>
      </c>
      <c r="H17" s="48">
        <v>4</v>
      </c>
      <c r="I17" s="47" t="s">
        <v>35</v>
      </c>
      <c r="J17" s="48">
        <v>2</v>
      </c>
      <c r="K17" s="47"/>
      <c r="L17" s="48"/>
      <c r="M17" s="47" t="s">
        <v>33</v>
      </c>
      <c r="N17" s="48">
        <v>3</v>
      </c>
      <c r="O17" s="47" t="s">
        <v>32</v>
      </c>
      <c r="P17" s="48">
        <v>1</v>
      </c>
      <c r="Q17" s="47" t="s">
        <v>33</v>
      </c>
      <c r="R17" s="48">
        <v>3</v>
      </c>
      <c r="S17" s="49"/>
      <c r="T17" s="50"/>
      <c r="U17" s="47" t="s">
        <v>33</v>
      </c>
      <c r="V17" s="48">
        <v>3</v>
      </c>
      <c r="W17" s="49"/>
      <c r="X17" s="51"/>
      <c r="Y17" s="5"/>
      <c r="Z17" s="3"/>
      <c r="AA17" s="5"/>
      <c r="AB17" s="11"/>
      <c r="AC17" s="43">
        <f t="shared" si="0"/>
        <v>20</v>
      </c>
      <c r="AD17" s="44" t="s">
        <v>35</v>
      </c>
    </row>
    <row r="18" spans="1:30" ht="31.5" customHeight="1">
      <c r="A18" s="6">
        <v>5</v>
      </c>
      <c r="B18" s="23" t="s">
        <v>8</v>
      </c>
      <c r="C18" s="47"/>
      <c r="D18" s="48"/>
      <c r="E18" s="47" t="s">
        <v>40</v>
      </c>
      <c r="F18" s="48">
        <v>5</v>
      </c>
      <c r="G18" s="47"/>
      <c r="H18" s="48"/>
      <c r="I18" s="47"/>
      <c r="J18" s="48"/>
      <c r="K18" s="47"/>
      <c r="L18" s="48"/>
      <c r="M18" s="47"/>
      <c r="N18" s="48"/>
      <c r="O18" s="47" t="s">
        <v>39</v>
      </c>
      <c r="P18" s="48">
        <v>6</v>
      </c>
      <c r="Q18" s="47"/>
      <c r="R18" s="48"/>
      <c r="S18" s="49"/>
      <c r="T18" s="50"/>
      <c r="U18" s="47" t="s">
        <v>39</v>
      </c>
      <c r="V18" s="48">
        <v>6</v>
      </c>
      <c r="W18" s="49"/>
      <c r="X18" s="51"/>
      <c r="Y18" s="5"/>
      <c r="Z18" s="3"/>
      <c r="AA18" s="5"/>
      <c r="AB18" s="11"/>
      <c r="AC18" s="43">
        <f>D18+F18+H18+J18+L18+N18+P18+R18+V18+X18</f>
        <v>17</v>
      </c>
      <c r="AD18" s="44" t="s">
        <v>34</v>
      </c>
    </row>
    <row r="19" spans="1:30" ht="31.5" customHeight="1">
      <c r="A19" s="6">
        <v>3</v>
      </c>
      <c r="B19" s="23" t="s">
        <v>4</v>
      </c>
      <c r="C19" s="47"/>
      <c r="D19" s="48"/>
      <c r="E19" s="47" t="s">
        <v>33</v>
      </c>
      <c r="F19" s="48">
        <v>3</v>
      </c>
      <c r="G19" s="47" t="s">
        <v>33</v>
      </c>
      <c r="H19" s="48">
        <v>3</v>
      </c>
      <c r="I19" s="47"/>
      <c r="J19" s="48"/>
      <c r="K19" s="47"/>
      <c r="L19" s="48"/>
      <c r="M19" s="47" t="s">
        <v>39</v>
      </c>
      <c r="N19" s="48">
        <v>6</v>
      </c>
      <c r="O19" s="47"/>
      <c r="P19" s="48"/>
      <c r="Q19" s="47"/>
      <c r="R19" s="48"/>
      <c r="S19" s="49"/>
      <c r="T19" s="50"/>
      <c r="U19" s="47"/>
      <c r="V19" s="48"/>
      <c r="W19" s="49"/>
      <c r="X19" s="51"/>
      <c r="Y19" s="5"/>
      <c r="Z19" s="3"/>
      <c r="AA19" s="5"/>
      <c r="AB19" s="11"/>
      <c r="AC19" s="43">
        <f t="shared" si="0"/>
        <v>12</v>
      </c>
      <c r="AD19" s="44" t="s">
        <v>44</v>
      </c>
    </row>
    <row r="20" spans="1:30" ht="31.5" customHeight="1">
      <c r="A20" s="6">
        <v>14</v>
      </c>
      <c r="B20" s="23" t="s">
        <v>14</v>
      </c>
      <c r="C20" s="47" t="s">
        <v>36</v>
      </c>
      <c r="D20" s="48">
        <v>7</v>
      </c>
      <c r="E20" s="47" t="s">
        <v>34</v>
      </c>
      <c r="F20" s="48">
        <v>1</v>
      </c>
      <c r="G20" s="47"/>
      <c r="H20" s="48"/>
      <c r="I20" s="47" t="s">
        <v>44</v>
      </c>
      <c r="J20" s="48">
        <v>1</v>
      </c>
      <c r="K20" s="47"/>
      <c r="L20" s="48"/>
      <c r="M20" s="47"/>
      <c r="N20" s="48"/>
      <c r="O20" s="47" t="s">
        <v>34</v>
      </c>
      <c r="P20" s="48">
        <v>1</v>
      </c>
      <c r="Q20" s="47"/>
      <c r="R20" s="48"/>
      <c r="S20" s="49"/>
      <c r="T20" s="50"/>
      <c r="U20" s="47"/>
      <c r="V20" s="48"/>
      <c r="W20" s="49"/>
      <c r="X20" s="51"/>
      <c r="Y20" s="5"/>
      <c r="Z20" s="3"/>
      <c r="AA20" s="5"/>
      <c r="AB20" s="11"/>
      <c r="AC20" s="43">
        <f t="shared" si="0"/>
        <v>10</v>
      </c>
      <c r="AD20" s="44" t="s">
        <v>60</v>
      </c>
    </row>
    <row r="21" spans="1:30" ht="31.5" customHeight="1">
      <c r="A21" s="6">
        <v>16</v>
      </c>
      <c r="B21" s="23" t="s">
        <v>5</v>
      </c>
      <c r="C21" s="47"/>
      <c r="D21" s="48"/>
      <c r="E21" s="47"/>
      <c r="F21" s="48"/>
      <c r="G21" s="47"/>
      <c r="H21" s="48"/>
      <c r="I21" s="47" t="s">
        <v>32</v>
      </c>
      <c r="J21" s="48">
        <v>1</v>
      </c>
      <c r="K21" s="47"/>
      <c r="L21" s="48"/>
      <c r="M21" s="47" t="s">
        <v>35</v>
      </c>
      <c r="N21" s="48">
        <v>2</v>
      </c>
      <c r="O21" s="47" t="s">
        <v>59</v>
      </c>
      <c r="P21" s="48">
        <v>3</v>
      </c>
      <c r="Q21" s="47" t="s">
        <v>38</v>
      </c>
      <c r="R21" s="48">
        <v>4</v>
      </c>
      <c r="S21" s="49"/>
      <c r="T21" s="50"/>
      <c r="U21" s="47"/>
      <c r="V21" s="48"/>
      <c r="W21" s="49"/>
      <c r="X21" s="51"/>
      <c r="Y21" s="5"/>
      <c r="Z21" s="3"/>
      <c r="AA21" s="5"/>
      <c r="AB21" s="11"/>
      <c r="AC21" s="43">
        <f t="shared" si="0"/>
        <v>10</v>
      </c>
      <c r="AD21" s="44" t="s">
        <v>60</v>
      </c>
    </row>
    <row r="22" spans="1:30" ht="31.5" customHeight="1">
      <c r="A22" s="6">
        <v>4</v>
      </c>
      <c r="B22" s="23" t="s">
        <v>15</v>
      </c>
      <c r="C22" s="47"/>
      <c r="D22" s="48"/>
      <c r="E22" s="47"/>
      <c r="F22" s="48"/>
      <c r="G22" s="47"/>
      <c r="H22" s="48"/>
      <c r="I22" s="47" t="s">
        <v>39</v>
      </c>
      <c r="J22" s="48">
        <v>6</v>
      </c>
      <c r="K22" s="47"/>
      <c r="L22" s="48"/>
      <c r="M22" s="47"/>
      <c r="N22" s="48"/>
      <c r="O22" s="47"/>
      <c r="P22" s="48"/>
      <c r="Q22" s="47"/>
      <c r="R22" s="48"/>
      <c r="S22" s="49"/>
      <c r="T22" s="50"/>
      <c r="U22" s="47"/>
      <c r="V22" s="48"/>
      <c r="W22" s="49"/>
      <c r="X22" s="51"/>
      <c r="Y22" s="5"/>
      <c r="Z22" s="3"/>
      <c r="AA22" s="5"/>
      <c r="AB22" s="11"/>
      <c r="AC22" s="43">
        <f t="shared" si="0"/>
        <v>6</v>
      </c>
      <c r="AD22" s="44" t="s">
        <v>42</v>
      </c>
    </row>
    <row r="23" spans="1:30" ht="31.5" customHeight="1">
      <c r="A23" s="6">
        <v>9</v>
      </c>
      <c r="B23" s="23" t="s">
        <v>17</v>
      </c>
      <c r="C23" s="47"/>
      <c r="D23" s="48"/>
      <c r="E23" s="47"/>
      <c r="F23" s="48"/>
      <c r="G23" s="47"/>
      <c r="H23" s="48"/>
      <c r="I23" s="47"/>
      <c r="J23" s="48"/>
      <c r="K23" s="47"/>
      <c r="L23" s="48"/>
      <c r="M23" s="47"/>
      <c r="N23" s="48"/>
      <c r="O23" s="47" t="s">
        <v>59</v>
      </c>
      <c r="P23" s="48">
        <v>3</v>
      </c>
      <c r="Q23" s="47"/>
      <c r="R23" s="48"/>
      <c r="S23" s="49"/>
      <c r="T23" s="50"/>
      <c r="U23" s="47"/>
      <c r="V23" s="48"/>
      <c r="W23" s="49"/>
      <c r="X23" s="51"/>
      <c r="Y23" s="5"/>
      <c r="Z23" s="3"/>
      <c r="AA23" s="5"/>
      <c r="AB23" s="11"/>
      <c r="AC23" s="43">
        <f t="shared" si="0"/>
        <v>3</v>
      </c>
      <c r="AD23" s="44" t="s">
        <v>47</v>
      </c>
    </row>
    <row r="24" spans="1:30" ht="31.5" customHeight="1">
      <c r="A24" s="6">
        <v>8</v>
      </c>
      <c r="B24" s="23" t="s">
        <v>11</v>
      </c>
      <c r="C24" s="47"/>
      <c r="D24" s="48"/>
      <c r="E24" s="47"/>
      <c r="F24" s="48"/>
      <c r="G24" s="47"/>
      <c r="H24" s="48"/>
      <c r="I24" s="47" t="s">
        <v>34</v>
      </c>
      <c r="J24" s="48">
        <v>1</v>
      </c>
      <c r="K24" s="47"/>
      <c r="L24" s="48"/>
      <c r="M24" s="47"/>
      <c r="N24" s="48"/>
      <c r="O24" s="47"/>
      <c r="P24" s="48"/>
      <c r="Q24" s="47"/>
      <c r="R24" s="48"/>
      <c r="S24" s="49"/>
      <c r="T24" s="50"/>
      <c r="U24" s="47"/>
      <c r="V24" s="48"/>
      <c r="W24" s="49"/>
      <c r="X24" s="51"/>
      <c r="Y24" s="5"/>
      <c r="Z24" s="3"/>
      <c r="AA24" s="5"/>
      <c r="AB24" s="11"/>
      <c r="AC24" s="43">
        <f t="shared" si="0"/>
        <v>1</v>
      </c>
      <c r="AD24" s="44" t="s">
        <v>53</v>
      </c>
    </row>
    <row r="25" spans="1:30" ht="31.5" customHeight="1" thickBot="1">
      <c r="A25" s="6">
        <v>12</v>
      </c>
      <c r="B25" s="25" t="s">
        <v>57</v>
      </c>
      <c r="C25" s="52"/>
      <c r="D25" s="53"/>
      <c r="E25" s="52"/>
      <c r="F25" s="53"/>
      <c r="G25" s="52"/>
      <c r="H25" s="53"/>
      <c r="I25" s="52" t="s">
        <v>43</v>
      </c>
      <c r="J25" s="53">
        <v>1</v>
      </c>
      <c r="K25" s="52"/>
      <c r="L25" s="53"/>
      <c r="M25" s="52"/>
      <c r="N25" s="53"/>
      <c r="O25" s="52"/>
      <c r="P25" s="53"/>
      <c r="Q25" s="52"/>
      <c r="R25" s="53"/>
      <c r="S25" s="54"/>
      <c r="T25" s="55"/>
      <c r="U25" s="52"/>
      <c r="V25" s="53"/>
      <c r="W25" s="54"/>
      <c r="X25" s="56"/>
      <c r="Y25" s="8"/>
      <c r="Z25" s="9"/>
      <c r="AA25" s="8"/>
      <c r="AB25" s="12"/>
      <c r="AC25" s="57">
        <f t="shared" si="0"/>
        <v>1</v>
      </c>
      <c r="AD25" s="46" t="s">
        <v>53</v>
      </c>
    </row>
    <row r="26" spans="1:30" ht="31.5" customHeight="1" hidden="1">
      <c r="A26" s="6"/>
      <c r="B26" s="58" t="s">
        <v>9</v>
      </c>
      <c r="C26" s="59"/>
      <c r="D26" s="60"/>
      <c r="E26" s="59"/>
      <c r="F26" s="60"/>
      <c r="G26" s="59"/>
      <c r="H26" s="60"/>
      <c r="I26" s="59"/>
      <c r="J26" s="60"/>
      <c r="K26" s="59"/>
      <c r="L26" s="60"/>
      <c r="M26" s="59"/>
      <c r="N26" s="60"/>
      <c r="O26" s="59"/>
      <c r="P26" s="60"/>
      <c r="Q26" s="59"/>
      <c r="R26" s="60"/>
      <c r="S26" s="61"/>
      <c r="T26" s="62"/>
      <c r="U26" s="59"/>
      <c r="V26" s="60"/>
      <c r="W26" s="61"/>
      <c r="X26" s="85"/>
      <c r="Y26" s="63"/>
      <c r="Z26" s="64"/>
      <c r="AA26" s="63"/>
      <c r="AB26" s="65"/>
      <c r="AC26" s="66">
        <f t="shared" si="0"/>
        <v>0</v>
      </c>
      <c r="AD26" s="86"/>
    </row>
    <row r="27" spans="1:30" ht="31.5" customHeight="1" hidden="1">
      <c r="A27" s="6"/>
      <c r="B27" s="23" t="s">
        <v>12</v>
      </c>
      <c r="C27" s="47"/>
      <c r="D27" s="48"/>
      <c r="E27" s="47"/>
      <c r="F27" s="48"/>
      <c r="G27" s="47"/>
      <c r="H27" s="48"/>
      <c r="I27" s="47"/>
      <c r="J27" s="48"/>
      <c r="K27" s="47"/>
      <c r="L27" s="48"/>
      <c r="M27" s="47"/>
      <c r="N27" s="48"/>
      <c r="O27" s="47"/>
      <c r="P27" s="48"/>
      <c r="Q27" s="47"/>
      <c r="R27" s="48"/>
      <c r="S27" s="49"/>
      <c r="T27" s="50"/>
      <c r="U27" s="47"/>
      <c r="V27" s="48"/>
      <c r="W27" s="49"/>
      <c r="X27" s="51"/>
      <c r="Y27" s="5"/>
      <c r="Z27" s="3"/>
      <c r="AA27" s="5"/>
      <c r="AB27" s="11"/>
      <c r="AC27" s="43">
        <f t="shared" si="0"/>
        <v>0</v>
      </c>
      <c r="AD27" s="44"/>
    </row>
    <row r="28" spans="1:33" ht="31.5" customHeight="1" hidden="1">
      <c r="A28" s="6">
        <v>17</v>
      </c>
      <c r="B28" s="23" t="s">
        <v>51</v>
      </c>
      <c r="C28" s="47"/>
      <c r="D28" s="48"/>
      <c r="E28" s="47"/>
      <c r="F28" s="48"/>
      <c r="G28" s="47"/>
      <c r="H28" s="48"/>
      <c r="I28" s="47"/>
      <c r="J28" s="48"/>
      <c r="K28" s="47"/>
      <c r="L28" s="48"/>
      <c r="M28" s="47"/>
      <c r="N28" s="48"/>
      <c r="O28" s="47"/>
      <c r="P28" s="48"/>
      <c r="Q28" s="47"/>
      <c r="R28" s="48"/>
      <c r="S28" s="49"/>
      <c r="T28" s="50"/>
      <c r="U28" s="47"/>
      <c r="V28" s="48"/>
      <c r="W28" s="49"/>
      <c r="X28" s="51"/>
      <c r="Y28" s="5"/>
      <c r="Z28" s="3"/>
      <c r="AA28" s="5"/>
      <c r="AB28" s="11"/>
      <c r="AC28" s="43">
        <f t="shared" si="0"/>
        <v>0</v>
      </c>
      <c r="AD28" s="44"/>
      <c r="AG28" s="1">
        <v>0</v>
      </c>
    </row>
    <row r="29" spans="1:33" ht="31.5" customHeight="1" hidden="1" thickBot="1">
      <c r="A29" s="7">
        <v>18</v>
      </c>
      <c r="B29" s="25" t="s">
        <v>16</v>
      </c>
      <c r="C29" s="52"/>
      <c r="D29" s="53"/>
      <c r="E29" s="52"/>
      <c r="F29" s="53"/>
      <c r="G29" s="52"/>
      <c r="H29" s="53"/>
      <c r="I29" s="52"/>
      <c r="J29" s="53"/>
      <c r="K29" s="52"/>
      <c r="L29" s="53"/>
      <c r="M29" s="52"/>
      <c r="N29" s="53"/>
      <c r="O29" s="52"/>
      <c r="P29" s="53"/>
      <c r="Q29" s="52"/>
      <c r="R29" s="53"/>
      <c r="S29" s="54"/>
      <c r="T29" s="55"/>
      <c r="U29" s="52"/>
      <c r="V29" s="53"/>
      <c r="W29" s="54"/>
      <c r="X29" s="56"/>
      <c r="Y29" s="8"/>
      <c r="Z29" s="9"/>
      <c r="AA29" s="8"/>
      <c r="AB29" s="12"/>
      <c r="AC29" s="57">
        <f t="shared" si="0"/>
        <v>0</v>
      </c>
      <c r="AD29" s="46"/>
      <c r="AG29" s="1">
        <v>0</v>
      </c>
    </row>
  </sheetData>
  <sheetProtection/>
  <mergeCells count="17">
    <mergeCell ref="M8:N8"/>
    <mergeCell ref="AC8:AC9"/>
    <mergeCell ref="AD8:AD9"/>
    <mergeCell ref="A8:A9"/>
    <mergeCell ref="B8:B9"/>
    <mergeCell ref="C8:D8"/>
    <mergeCell ref="E8:F8"/>
    <mergeCell ref="G8:H8"/>
    <mergeCell ref="I8:J8"/>
    <mergeCell ref="K8:L8"/>
    <mergeCell ref="W8:X8"/>
    <mergeCell ref="Y8:Z8"/>
    <mergeCell ref="AA8:AB8"/>
    <mergeCell ref="O8:P8"/>
    <mergeCell ref="Q8:R8"/>
    <mergeCell ref="S8:T8"/>
    <mergeCell ref="U8:V8"/>
  </mergeCells>
  <printOptions horizontalCentered="1" verticalCentered="1"/>
  <pageMargins left="0.3937007874015748" right="0.35433070866141736" top="0.25" bottom="0.31496062992125984" header="0.2" footer="0.2362204724409449"/>
  <pageSetup fitToHeight="1" fitToWidth="1" horizontalDpi="600" verticalDpi="600" orientation="landscape" paperSize="9" scale="7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8:BQ29"/>
  <sheetViews>
    <sheetView showZeros="0" zoomScale="70" zoomScaleNormal="70" zoomScalePageLayoutView="0" workbookViewId="0" topLeftCell="B1">
      <selection activeCell="G14" sqref="G14"/>
    </sheetView>
  </sheetViews>
  <sheetFormatPr defaultColWidth="9.125" defaultRowHeight="12.75"/>
  <cols>
    <col min="1" max="1" width="4.875" style="1" hidden="1" customWidth="1"/>
    <col min="2" max="2" width="34.50390625" style="1" customWidth="1"/>
    <col min="3" max="18" width="6.625" style="1" customWidth="1"/>
    <col min="19" max="20" width="6.625" style="1" hidden="1" customWidth="1"/>
    <col min="21" max="24" width="6.625" style="1" customWidth="1"/>
    <col min="25" max="28" width="5.625" style="1" hidden="1" customWidth="1"/>
    <col min="29" max="29" width="10.00390625" style="1" bestFit="1" customWidth="1"/>
    <col min="30" max="30" width="11.875" style="1" customWidth="1"/>
    <col min="31" max="16384" width="9.125" style="1" customWidth="1"/>
  </cols>
  <sheetData>
    <row r="7" ht="59.25" customHeight="1" thickBot="1"/>
    <row r="8" spans="1:69" ht="30.75" customHeight="1">
      <c r="A8" s="723" t="s">
        <v>31</v>
      </c>
      <c r="B8" s="725" t="s">
        <v>0</v>
      </c>
      <c r="C8" s="706" t="s">
        <v>18</v>
      </c>
      <c r="D8" s="707"/>
      <c r="E8" s="706" t="s">
        <v>22</v>
      </c>
      <c r="F8" s="707"/>
      <c r="G8" s="706" t="s">
        <v>23</v>
      </c>
      <c r="H8" s="707"/>
      <c r="I8" s="706" t="s">
        <v>24</v>
      </c>
      <c r="J8" s="707"/>
      <c r="K8" s="706" t="s">
        <v>46</v>
      </c>
      <c r="L8" s="707"/>
      <c r="M8" s="706" t="s">
        <v>25</v>
      </c>
      <c r="N8" s="707"/>
      <c r="O8" s="706" t="s">
        <v>55</v>
      </c>
      <c r="P8" s="707"/>
      <c r="Q8" s="706" t="s">
        <v>26</v>
      </c>
      <c r="R8" s="707"/>
      <c r="S8" s="710"/>
      <c r="T8" s="710"/>
      <c r="U8" s="706" t="s">
        <v>27</v>
      </c>
      <c r="V8" s="707"/>
      <c r="W8" s="711" t="s">
        <v>28</v>
      </c>
      <c r="X8" s="708"/>
      <c r="Y8" s="708"/>
      <c r="Z8" s="708"/>
      <c r="AA8" s="708"/>
      <c r="AB8" s="709"/>
      <c r="AC8" s="712" t="s">
        <v>29</v>
      </c>
      <c r="AD8" s="714" t="s">
        <v>30</v>
      </c>
      <c r="AE8" s="2"/>
      <c r="AF8" s="42"/>
      <c r="AG8" s="4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</row>
    <row r="9" spans="1:69" ht="19.5" customHeight="1" thickBot="1">
      <c r="A9" s="724"/>
      <c r="B9" s="726"/>
      <c r="C9" s="68" t="s">
        <v>19</v>
      </c>
      <c r="D9" s="69" t="s">
        <v>20</v>
      </c>
      <c r="E9" s="68" t="s">
        <v>19</v>
      </c>
      <c r="F9" s="69" t="s">
        <v>20</v>
      </c>
      <c r="G9" s="68" t="s">
        <v>19</v>
      </c>
      <c r="H9" s="69" t="s">
        <v>20</v>
      </c>
      <c r="I9" s="68" t="s">
        <v>19</v>
      </c>
      <c r="J9" s="69" t="s">
        <v>20</v>
      </c>
      <c r="K9" s="68" t="s">
        <v>19</v>
      </c>
      <c r="L9" s="69" t="s">
        <v>20</v>
      </c>
      <c r="M9" s="68" t="s">
        <v>19</v>
      </c>
      <c r="N9" s="69" t="s">
        <v>20</v>
      </c>
      <c r="O9" s="68" t="s">
        <v>19</v>
      </c>
      <c r="P9" s="69" t="s">
        <v>20</v>
      </c>
      <c r="Q9" s="68" t="s">
        <v>19</v>
      </c>
      <c r="R9" s="69" t="s">
        <v>20</v>
      </c>
      <c r="S9" s="70" t="s">
        <v>19</v>
      </c>
      <c r="T9" s="71" t="s">
        <v>20</v>
      </c>
      <c r="U9" s="111" t="s">
        <v>19</v>
      </c>
      <c r="V9" s="112" t="s">
        <v>20</v>
      </c>
      <c r="W9" s="70" t="s">
        <v>19</v>
      </c>
      <c r="X9" s="72" t="s">
        <v>20</v>
      </c>
      <c r="Y9" s="72" t="s">
        <v>19</v>
      </c>
      <c r="Z9" s="72" t="s">
        <v>20</v>
      </c>
      <c r="AA9" s="72" t="s">
        <v>19</v>
      </c>
      <c r="AB9" s="71" t="s">
        <v>20</v>
      </c>
      <c r="AC9" s="720"/>
      <c r="AD9" s="721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</row>
    <row r="10" spans="1:30" ht="34.5" customHeight="1">
      <c r="A10" s="103">
        <v>1</v>
      </c>
      <c r="B10" s="105" t="str">
        <f>'2006'!B10</f>
        <v>Дирекция по безопасности</v>
      </c>
      <c r="C10" s="73" t="str">
        <f>'2006'!C10</f>
        <v>1</v>
      </c>
      <c r="D10" s="74">
        <f>'2006'!D10</f>
        <v>10</v>
      </c>
      <c r="E10" s="73" t="str">
        <f>'2006'!E10</f>
        <v>1</v>
      </c>
      <c r="F10" s="74">
        <f>'2006'!F10</f>
        <v>10</v>
      </c>
      <c r="G10" s="73" t="str">
        <f>'2006'!G10</f>
        <v>2</v>
      </c>
      <c r="H10" s="74">
        <f>'2006'!H10</f>
        <v>8</v>
      </c>
      <c r="I10" s="73" t="str">
        <f>'2006'!I10</f>
        <v>5</v>
      </c>
      <c r="J10" s="74">
        <f>'2006'!J10</f>
        <v>5</v>
      </c>
      <c r="K10" s="73" t="str">
        <f>'2006'!K10</f>
        <v>1</v>
      </c>
      <c r="L10" s="74">
        <f>'2006'!L10</f>
        <v>10</v>
      </c>
      <c r="M10" s="73" t="str">
        <f>'2006'!M10</f>
        <v>6</v>
      </c>
      <c r="N10" s="74">
        <f>'2006'!N10</f>
        <v>4</v>
      </c>
      <c r="O10" s="73" t="str">
        <f>'2006'!O10</f>
        <v>3</v>
      </c>
      <c r="P10" s="74">
        <f>'2006'!P10</f>
        <v>7</v>
      </c>
      <c r="Q10" s="73" t="str">
        <f>'2006'!Q10</f>
        <v>1</v>
      </c>
      <c r="R10" s="74">
        <f>'2006'!R10</f>
        <v>10</v>
      </c>
      <c r="S10" s="75"/>
      <c r="T10" s="76"/>
      <c r="U10" s="73" t="str">
        <f>'2006'!U10</f>
        <v>3</v>
      </c>
      <c r="V10" s="74">
        <f>'2006'!V10</f>
        <v>7</v>
      </c>
      <c r="W10" s="73" t="str">
        <f>'2006'!W10</f>
        <v>1</v>
      </c>
      <c r="X10" s="74">
        <f>'2006'!X10</f>
        <v>10</v>
      </c>
      <c r="Y10" s="63"/>
      <c r="Z10" s="64"/>
      <c r="AA10" s="63"/>
      <c r="AB10" s="65"/>
      <c r="AC10" s="66">
        <f aca="true" t="shared" si="0" ref="AC10:AC29">D10+F10+H10+J10+L10+N10+P10+R10+V10+X10</f>
        <v>81</v>
      </c>
      <c r="AD10" s="83" t="str">
        <f>'2006'!AD10</f>
        <v>1</v>
      </c>
    </row>
    <row r="11" spans="1:30" ht="34.5" customHeight="1">
      <c r="A11" s="103">
        <v>11</v>
      </c>
      <c r="B11" s="105" t="str">
        <f>'2006'!B11</f>
        <v>Дирекция ТЭК</v>
      </c>
      <c r="C11" s="73" t="str">
        <f>'2006'!C11</f>
        <v>4</v>
      </c>
      <c r="D11" s="74">
        <f>'2006'!D11</f>
        <v>6</v>
      </c>
      <c r="E11" s="73" t="str">
        <f>'2006'!E11</f>
        <v>3</v>
      </c>
      <c r="F11" s="74">
        <f>'2006'!F11</f>
        <v>7</v>
      </c>
      <c r="G11" s="73" t="str">
        <f>'2006'!G11</f>
        <v>1</v>
      </c>
      <c r="H11" s="74">
        <f>'2006'!H11</f>
        <v>10</v>
      </c>
      <c r="I11" s="73" t="str">
        <f>'2006'!I11</f>
        <v>1</v>
      </c>
      <c r="J11" s="74">
        <f>'2006'!J11</f>
        <v>10</v>
      </c>
      <c r="K11" s="73">
        <f>'2006'!K11</f>
        <v>0</v>
      </c>
      <c r="L11" s="74">
        <f>'2006'!L11</f>
        <v>0</v>
      </c>
      <c r="M11" s="73" t="str">
        <f>'2006'!M11</f>
        <v>5</v>
      </c>
      <c r="N11" s="74">
        <f>'2006'!N11</f>
        <v>5</v>
      </c>
      <c r="O11" s="73" t="str">
        <f>'2006'!O11</f>
        <v>2</v>
      </c>
      <c r="P11" s="74">
        <f>'2006'!P11</f>
        <v>8</v>
      </c>
      <c r="Q11" s="73" t="str">
        <f>'2006'!Q11</f>
        <v>2</v>
      </c>
      <c r="R11" s="74">
        <f>'2006'!R11</f>
        <v>8</v>
      </c>
      <c r="S11" s="77"/>
      <c r="T11" s="78"/>
      <c r="U11" s="73">
        <f>'2006'!U11</f>
        <v>0</v>
      </c>
      <c r="V11" s="74">
        <f>'2006'!V11</f>
        <v>0</v>
      </c>
      <c r="W11" s="73" t="str">
        <f>'2006'!W11</f>
        <v>4</v>
      </c>
      <c r="X11" s="74">
        <f>'2006'!X11</f>
        <v>6</v>
      </c>
      <c r="Y11" s="5"/>
      <c r="Z11" s="3"/>
      <c r="AA11" s="5"/>
      <c r="AB11" s="11"/>
      <c r="AC11" s="43">
        <f t="shared" si="0"/>
        <v>60</v>
      </c>
      <c r="AD11" s="83" t="str">
        <f>'2006'!AD11</f>
        <v>2</v>
      </c>
    </row>
    <row r="12" spans="1:30" ht="34.5" customHeight="1">
      <c r="A12" s="103">
        <v>2</v>
      </c>
      <c r="B12" s="106" t="str">
        <f>'2006'!B12</f>
        <v>Центр ресурсосбережения и Инженерный центр</v>
      </c>
      <c r="C12" s="98" t="str">
        <f>'2006'!C12</f>
        <v>6</v>
      </c>
      <c r="D12" s="99">
        <f>'2006'!D12</f>
        <v>4</v>
      </c>
      <c r="E12" s="98" t="str">
        <f>'2006'!E12</f>
        <v>8</v>
      </c>
      <c r="F12" s="99">
        <f>'2006'!F12</f>
        <v>2</v>
      </c>
      <c r="G12" s="98" t="str">
        <f>'2006'!G12</f>
        <v>5</v>
      </c>
      <c r="H12" s="99">
        <f>'2006'!H12</f>
        <v>5</v>
      </c>
      <c r="I12" s="98" t="str">
        <f>'2006'!I12</f>
        <v>2</v>
      </c>
      <c r="J12" s="99">
        <f>'2006'!J12</f>
        <v>8</v>
      </c>
      <c r="K12" s="98" t="str">
        <f>'2006'!K12</f>
        <v>4</v>
      </c>
      <c r="L12" s="99">
        <f>'2006'!L12</f>
        <v>6</v>
      </c>
      <c r="M12" s="98" t="str">
        <f>'2006'!M12</f>
        <v>1</v>
      </c>
      <c r="N12" s="99">
        <f>'2006'!N12</f>
        <v>10</v>
      </c>
      <c r="O12" s="98" t="str">
        <f>'2006'!O12</f>
        <v>9</v>
      </c>
      <c r="P12" s="99">
        <f>'2006'!P12</f>
        <v>1</v>
      </c>
      <c r="Q12" s="98" t="str">
        <f>'2006'!Q12</f>
        <v>5</v>
      </c>
      <c r="R12" s="99">
        <f>'2006'!R12</f>
        <v>5</v>
      </c>
      <c r="S12" s="100"/>
      <c r="T12" s="101"/>
      <c r="U12" s="98" t="str">
        <f>'2006'!U12</f>
        <v>5</v>
      </c>
      <c r="V12" s="99">
        <f>'2006'!V12</f>
        <v>5</v>
      </c>
      <c r="W12" s="98" t="str">
        <f>'2006'!W12</f>
        <v>2</v>
      </c>
      <c r="X12" s="99">
        <f>'2006'!X12</f>
        <v>8</v>
      </c>
      <c r="Y12" s="93"/>
      <c r="Z12" s="94"/>
      <c r="AA12" s="93"/>
      <c r="AB12" s="95"/>
      <c r="AC12" s="96">
        <f>D12+F12+H12+J12+L12+N12+P12+R12+V12+X12</f>
        <v>54</v>
      </c>
      <c r="AD12" s="102">
        <v>3</v>
      </c>
    </row>
    <row r="13" spans="2:30" ht="34.5" customHeight="1">
      <c r="B13" s="105" t="str">
        <f>'2006'!B13</f>
        <v>Гипромез</v>
      </c>
      <c r="C13" s="73" t="str">
        <f>'2006'!C13</f>
        <v>5</v>
      </c>
      <c r="D13" s="74">
        <f>'2006'!D13</f>
        <v>5</v>
      </c>
      <c r="E13" s="73">
        <f>'2006'!E13</f>
        <v>0</v>
      </c>
      <c r="F13" s="74">
        <f>'2006'!F13</f>
        <v>0</v>
      </c>
      <c r="G13" s="73" t="str">
        <f>'2006'!G13</f>
        <v>4</v>
      </c>
      <c r="H13" s="74">
        <f>'2006'!H13</f>
        <v>6</v>
      </c>
      <c r="I13" s="73" t="str">
        <f>'2006'!I13</f>
        <v>6</v>
      </c>
      <c r="J13" s="74">
        <f>'2006'!J13</f>
        <v>4</v>
      </c>
      <c r="K13" s="73" t="str">
        <f>'2006'!K13</f>
        <v>2</v>
      </c>
      <c r="L13" s="74">
        <f>'2006'!L13</f>
        <v>8</v>
      </c>
      <c r="M13" s="73" t="str">
        <f>'2006'!M13</f>
        <v>2</v>
      </c>
      <c r="N13" s="74">
        <f>'2006'!N13</f>
        <v>8</v>
      </c>
      <c r="O13" s="73" t="str">
        <f>'2006'!O13</f>
        <v>12</v>
      </c>
      <c r="P13" s="74">
        <f>'2006'!P13</f>
        <v>1</v>
      </c>
      <c r="Q13" s="73" t="str">
        <f>'2006'!Q13</f>
        <v>3</v>
      </c>
      <c r="R13" s="74">
        <f>'2006'!R13</f>
        <v>7</v>
      </c>
      <c r="S13" s="77"/>
      <c r="T13" s="78"/>
      <c r="U13" s="73" t="str">
        <f>'2006'!U13</f>
        <v>2</v>
      </c>
      <c r="V13" s="74">
        <f>'2006'!V13</f>
        <v>8</v>
      </c>
      <c r="W13" s="73" t="str">
        <f>'2006'!W13</f>
        <v>3</v>
      </c>
      <c r="X13" s="74">
        <f>'2006'!X13</f>
        <v>7</v>
      </c>
      <c r="Y13" s="5"/>
      <c r="Z13" s="3"/>
      <c r="AA13" s="5"/>
      <c r="AB13" s="11"/>
      <c r="AC13" s="43">
        <f>D13+F13+H13+J13+L13+N13+P13+R13+V13+X13</f>
        <v>54</v>
      </c>
      <c r="AD13" s="83" t="str">
        <f>'2006'!AD13</f>
        <v>4</v>
      </c>
    </row>
    <row r="14" spans="1:30" ht="34.5" customHeight="1">
      <c r="A14" s="104">
        <v>7</v>
      </c>
      <c r="B14" s="105" t="str">
        <f>'2006'!B14</f>
        <v>Дирекция по информационным технологиям</v>
      </c>
      <c r="C14" s="73">
        <f>'2006'!C14</f>
        <v>0</v>
      </c>
      <c r="D14" s="74">
        <f>'2006'!D14</f>
        <v>0</v>
      </c>
      <c r="E14" s="73" t="str">
        <f>'2006'!E14</f>
        <v>2</v>
      </c>
      <c r="F14" s="74">
        <f>'2006'!F14</f>
        <v>8</v>
      </c>
      <c r="G14" s="73">
        <f>'2006'!G14</f>
        <v>0</v>
      </c>
      <c r="H14" s="74">
        <f>'2006'!H14</f>
        <v>0</v>
      </c>
      <c r="I14" s="73" t="str">
        <f>'2006'!I14</f>
        <v>13</v>
      </c>
      <c r="J14" s="74">
        <f>'2006'!J14</f>
        <v>1</v>
      </c>
      <c r="K14" s="73" t="str">
        <f>'2006'!K14</f>
        <v>3</v>
      </c>
      <c r="L14" s="74">
        <f>'2006'!L14</f>
        <v>7</v>
      </c>
      <c r="M14" s="73" t="str">
        <f>'2006'!M14</f>
        <v>3</v>
      </c>
      <c r="N14" s="74">
        <f>'2006'!N14</f>
        <v>7</v>
      </c>
      <c r="O14" s="73" t="str">
        <f>'2006'!O14</f>
        <v>1</v>
      </c>
      <c r="P14" s="74">
        <f>'2006'!P14</f>
        <v>10</v>
      </c>
      <c r="Q14" s="73" t="str">
        <f>'2006'!Q14</f>
        <v>4</v>
      </c>
      <c r="R14" s="74">
        <f>'2006'!R14</f>
        <v>6</v>
      </c>
      <c r="S14" s="77"/>
      <c r="T14" s="78"/>
      <c r="U14" s="73">
        <f>'2006'!U14</f>
        <v>0</v>
      </c>
      <c r="V14" s="74">
        <f>'2006'!V14</f>
        <v>0</v>
      </c>
      <c r="W14" s="73">
        <f>'2006'!W14</f>
        <v>0</v>
      </c>
      <c r="X14" s="74">
        <f>'2006'!X14</f>
        <v>0</v>
      </c>
      <c r="Y14" s="5"/>
      <c r="Z14" s="3"/>
      <c r="AA14" s="5"/>
      <c r="AB14" s="11"/>
      <c r="AC14" s="43">
        <f t="shared" si="0"/>
        <v>39</v>
      </c>
      <c r="AD14" s="83" t="str">
        <f>'2006'!AD14</f>
        <v>5</v>
      </c>
    </row>
    <row r="15" spans="1:30" ht="34.5" customHeight="1">
      <c r="A15" s="103">
        <v>6</v>
      </c>
      <c r="B15" s="105" t="str">
        <f>'2006'!B15</f>
        <v>Дирекция строительно-ремонтного комплекса</v>
      </c>
      <c r="C15" s="73" t="str">
        <f>'2006'!C15</f>
        <v>2</v>
      </c>
      <c r="D15" s="74">
        <f>'2006'!D15</f>
        <v>8</v>
      </c>
      <c r="E15" s="73" t="str">
        <f>'2006'!E15</f>
        <v>4</v>
      </c>
      <c r="F15" s="74">
        <f>'2006'!F15</f>
        <v>6</v>
      </c>
      <c r="G15" s="73">
        <f>'2006'!G15</f>
        <v>0</v>
      </c>
      <c r="H15" s="74">
        <f>'2006'!H15</f>
        <v>0</v>
      </c>
      <c r="I15" s="73" t="str">
        <f>'2006'!I15</f>
        <v>3</v>
      </c>
      <c r="J15" s="74">
        <f>'2006'!J15</f>
        <v>7</v>
      </c>
      <c r="K15" s="73">
        <f>'2006'!K15</f>
        <v>0</v>
      </c>
      <c r="L15" s="74">
        <f>'2006'!L15</f>
        <v>0</v>
      </c>
      <c r="M15" s="73">
        <f>'2006'!M15</f>
        <v>0</v>
      </c>
      <c r="N15" s="74">
        <f>'2006'!N15</f>
        <v>0</v>
      </c>
      <c r="O15" s="73" t="str">
        <f>'2006'!O15</f>
        <v>4</v>
      </c>
      <c r="P15" s="74">
        <f>'2006'!P15</f>
        <v>6</v>
      </c>
      <c r="Q15" s="73" t="str">
        <f>'2006'!Q15</f>
        <v>8</v>
      </c>
      <c r="R15" s="74">
        <f>'2006'!R15</f>
        <v>2</v>
      </c>
      <c r="S15" s="77"/>
      <c r="T15" s="78"/>
      <c r="U15" s="73" t="str">
        <f>'2006'!U15</f>
        <v>6</v>
      </c>
      <c r="V15" s="74">
        <f>'2006'!V15</f>
        <v>4</v>
      </c>
      <c r="W15" s="73">
        <f>'2006'!W15</f>
        <v>0</v>
      </c>
      <c r="X15" s="74">
        <f>'2006'!X15</f>
        <v>0</v>
      </c>
      <c r="Y15" s="5"/>
      <c r="Z15" s="3"/>
      <c r="AA15" s="5"/>
      <c r="AB15" s="11"/>
      <c r="AC15" s="43">
        <f t="shared" si="0"/>
        <v>33</v>
      </c>
      <c r="AD15" s="83" t="str">
        <f>'2006'!AD15</f>
        <v>6</v>
      </c>
    </row>
    <row r="16" spans="1:30" ht="34.5" customHeight="1">
      <c r="A16" s="103">
        <v>13</v>
      </c>
      <c r="B16" s="105" t="str">
        <f>'2006'!B16</f>
        <v>Дирекция ремонтного завода</v>
      </c>
      <c r="C16" s="73">
        <f>'2006'!C16</f>
        <v>0</v>
      </c>
      <c r="D16" s="74">
        <f>'2006'!D16</f>
        <v>0</v>
      </c>
      <c r="E16" s="73">
        <f>'2006'!E16</f>
        <v>0</v>
      </c>
      <c r="F16" s="74">
        <f>'2006'!F16</f>
        <v>0</v>
      </c>
      <c r="G16" s="73" t="str">
        <f>'2006'!G16</f>
        <v>3</v>
      </c>
      <c r="H16" s="74">
        <f>'2006'!H16</f>
        <v>7</v>
      </c>
      <c r="I16" s="73" t="str">
        <f>'2006'!I16</f>
        <v>7</v>
      </c>
      <c r="J16" s="74">
        <f>'2006'!J16</f>
        <v>3</v>
      </c>
      <c r="K16" s="73">
        <f>'2006'!K16</f>
        <v>0</v>
      </c>
      <c r="L16" s="74">
        <f>'2006'!L16</f>
        <v>0</v>
      </c>
      <c r="M16" s="73">
        <f>'2006'!M16</f>
        <v>0</v>
      </c>
      <c r="N16" s="74">
        <f>'2006'!N16</f>
        <v>0</v>
      </c>
      <c r="O16" s="73" t="str">
        <f>'2006'!O16</f>
        <v>4</v>
      </c>
      <c r="P16" s="74">
        <f>'2006'!P16</f>
        <v>6</v>
      </c>
      <c r="Q16" s="73">
        <f>'2006'!Q16</f>
        <v>0</v>
      </c>
      <c r="R16" s="74">
        <f>'2006'!R16</f>
        <v>0</v>
      </c>
      <c r="S16" s="77"/>
      <c r="T16" s="78"/>
      <c r="U16" s="73" t="str">
        <f>'2006'!U16</f>
        <v>1</v>
      </c>
      <c r="V16" s="74">
        <f>'2006'!V16</f>
        <v>10</v>
      </c>
      <c r="W16" s="73">
        <f>'2006'!W16</f>
        <v>0</v>
      </c>
      <c r="X16" s="74">
        <f>'2006'!X16</f>
        <v>0</v>
      </c>
      <c r="Y16" s="5"/>
      <c r="Z16" s="3"/>
      <c r="AA16" s="5"/>
      <c r="AB16" s="11"/>
      <c r="AC16" s="43">
        <f>D16+F16+H16+J16+L16+N16+P16+R16+V16+X16</f>
        <v>26</v>
      </c>
      <c r="AD16" s="83" t="str">
        <f>'2006'!AD16</f>
        <v>7</v>
      </c>
    </row>
    <row r="17" spans="1:30" ht="34.5" customHeight="1">
      <c r="A17" s="103">
        <v>15</v>
      </c>
      <c r="B17" s="105" t="str">
        <f>'2006'!B17</f>
        <v>Дирекция по производству</v>
      </c>
      <c r="C17" s="73">
        <f>'2006'!C17</f>
        <v>0</v>
      </c>
      <c r="D17" s="74">
        <f>'2006'!D17</f>
        <v>0</v>
      </c>
      <c r="E17" s="73" t="str">
        <f>'2006'!E17</f>
        <v>6</v>
      </c>
      <c r="F17" s="74">
        <f>'2006'!F17</f>
        <v>4</v>
      </c>
      <c r="G17" s="73" t="str">
        <f>'2006'!G17</f>
        <v>6</v>
      </c>
      <c r="H17" s="74">
        <f>'2006'!H17</f>
        <v>4</v>
      </c>
      <c r="I17" s="73" t="str">
        <f>'2006'!I17</f>
        <v>8</v>
      </c>
      <c r="J17" s="74">
        <f>'2006'!J17</f>
        <v>2</v>
      </c>
      <c r="K17" s="73">
        <f>'2006'!K17</f>
        <v>0</v>
      </c>
      <c r="L17" s="74">
        <f>'2006'!L17</f>
        <v>0</v>
      </c>
      <c r="M17" s="73" t="str">
        <f>'2006'!M17</f>
        <v>7</v>
      </c>
      <c r="N17" s="74">
        <f>'2006'!N17</f>
        <v>3</v>
      </c>
      <c r="O17" s="73" t="str">
        <f>'2006'!O17</f>
        <v>11</v>
      </c>
      <c r="P17" s="74">
        <f>'2006'!P17</f>
        <v>1</v>
      </c>
      <c r="Q17" s="73" t="str">
        <f>'2006'!Q17</f>
        <v>7</v>
      </c>
      <c r="R17" s="74">
        <f>'2006'!R17</f>
        <v>3</v>
      </c>
      <c r="S17" s="77"/>
      <c r="T17" s="78"/>
      <c r="U17" s="73" t="str">
        <f>'2006'!U17</f>
        <v>7</v>
      </c>
      <c r="V17" s="74">
        <f>'2006'!V17</f>
        <v>3</v>
      </c>
      <c r="W17" s="73">
        <f>'2006'!W17</f>
        <v>0</v>
      </c>
      <c r="X17" s="74">
        <f>'2006'!X17</f>
        <v>0</v>
      </c>
      <c r="Y17" s="5"/>
      <c r="Z17" s="3"/>
      <c r="AA17" s="5"/>
      <c r="AB17" s="11"/>
      <c r="AC17" s="43">
        <f t="shared" si="0"/>
        <v>20</v>
      </c>
      <c r="AD17" s="83" t="str">
        <f>'2006'!AD17</f>
        <v>8</v>
      </c>
    </row>
    <row r="18" spans="1:30" ht="34.5" customHeight="1">
      <c r="A18" s="103">
        <v>5</v>
      </c>
      <c r="B18" s="105" t="str">
        <f>'2006'!B18</f>
        <v>Дирекция по медико-социальным вопросам</v>
      </c>
      <c r="C18" s="73">
        <f>'2006'!C18</f>
        <v>0</v>
      </c>
      <c r="D18" s="74">
        <f>'2006'!D18</f>
        <v>0</v>
      </c>
      <c r="E18" s="73" t="str">
        <f>'2006'!E18</f>
        <v>5</v>
      </c>
      <c r="F18" s="74">
        <f>'2006'!F18</f>
        <v>5</v>
      </c>
      <c r="G18" s="73">
        <f>'2006'!G18</f>
        <v>0</v>
      </c>
      <c r="H18" s="74">
        <f>'2006'!H18</f>
        <v>0</v>
      </c>
      <c r="I18" s="73">
        <f>'2006'!I18</f>
        <v>0</v>
      </c>
      <c r="J18" s="74">
        <f>'2006'!J18</f>
        <v>0</v>
      </c>
      <c r="K18" s="73">
        <f>'2006'!K18</f>
        <v>0</v>
      </c>
      <c r="L18" s="74">
        <f>'2006'!L18</f>
        <v>0</v>
      </c>
      <c r="M18" s="73">
        <f>'2006'!M18</f>
        <v>0</v>
      </c>
      <c r="N18" s="74">
        <f>'2006'!N18</f>
        <v>0</v>
      </c>
      <c r="O18" s="73" t="str">
        <f>'2006'!O18</f>
        <v>4</v>
      </c>
      <c r="P18" s="74">
        <f>'2006'!P18</f>
        <v>6</v>
      </c>
      <c r="Q18" s="73">
        <f>'2006'!Q18</f>
        <v>0</v>
      </c>
      <c r="R18" s="74">
        <f>'2006'!R18</f>
        <v>0</v>
      </c>
      <c r="S18" s="77"/>
      <c r="T18" s="78"/>
      <c r="U18" s="73" t="str">
        <f>'2006'!U18</f>
        <v>4</v>
      </c>
      <c r="V18" s="74">
        <f>'2006'!V18</f>
        <v>6</v>
      </c>
      <c r="W18" s="73">
        <f>'2006'!W18</f>
        <v>0</v>
      </c>
      <c r="X18" s="74">
        <f>'2006'!X18</f>
        <v>0</v>
      </c>
      <c r="Y18" s="5"/>
      <c r="Z18" s="3"/>
      <c r="AA18" s="5"/>
      <c r="AB18" s="11"/>
      <c r="AC18" s="43">
        <f>D18+F18+H18+J18+L18+N18+P18+R18+V18+X18</f>
        <v>17</v>
      </c>
      <c r="AD18" s="83" t="str">
        <f>'2006'!AD18</f>
        <v>9</v>
      </c>
    </row>
    <row r="19" spans="1:30" ht="34.5" customHeight="1">
      <c r="A19" s="103">
        <v>3</v>
      </c>
      <c r="B19" s="105" t="str">
        <f>'2006'!B19</f>
        <v>Дирекция по экономике и финансам</v>
      </c>
      <c r="C19" s="73">
        <f>'2006'!C19</f>
        <v>0</v>
      </c>
      <c r="D19" s="74">
        <f>'2006'!D19</f>
        <v>0</v>
      </c>
      <c r="E19" s="73" t="str">
        <f>'2006'!E19</f>
        <v>7</v>
      </c>
      <c r="F19" s="74">
        <f>'2006'!F19</f>
        <v>3</v>
      </c>
      <c r="G19" s="73" t="str">
        <f>'2006'!G19</f>
        <v>7</v>
      </c>
      <c r="H19" s="74">
        <f>'2006'!H19</f>
        <v>3</v>
      </c>
      <c r="I19" s="73">
        <f>'2006'!I19</f>
        <v>0</v>
      </c>
      <c r="J19" s="74">
        <f>'2006'!J19</f>
        <v>0</v>
      </c>
      <c r="K19" s="73">
        <f>'2006'!K19</f>
        <v>0</v>
      </c>
      <c r="L19" s="74">
        <f>'2006'!L19</f>
        <v>0</v>
      </c>
      <c r="M19" s="73" t="str">
        <f>'2006'!M19</f>
        <v>4</v>
      </c>
      <c r="N19" s="74">
        <f>'2006'!N19</f>
        <v>6</v>
      </c>
      <c r="O19" s="73">
        <f>'2006'!O19</f>
        <v>0</v>
      </c>
      <c r="P19" s="74">
        <f>'2006'!P19</f>
        <v>0</v>
      </c>
      <c r="Q19" s="73">
        <f>'2006'!Q19</f>
        <v>0</v>
      </c>
      <c r="R19" s="74">
        <f>'2006'!R19</f>
        <v>0</v>
      </c>
      <c r="S19" s="77"/>
      <c r="T19" s="78"/>
      <c r="U19" s="73">
        <f>'2006'!U19</f>
        <v>0</v>
      </c>
      <c r="V19" s="74">
        <f>'2006'!V19</f>
        <v>0</v>
      </c>
      <c r="W19" s="73">
        <f>'2006'!W19</f>
        <v>0</v>
      </c>
      <c r="X19" s="74">
        <f>'2006'!X19</f>
        <v>0</v>
      </c>
      <c r="Y19" s="5"/>
      <c r="Z19" s="3"/>
      <c r="AA19" s="5"/>
      <c r="AB19" s="11"/>
      <c r="AC19" s="43">
        <f t="shared" si="0"/>
        <v>12</v>
      </c>
      <c r="AD19" s="83" t="str">
        <f>'2006'!AD19</f>
        <v>10</v>
      </c>
    </row>
    <row r="20" spans="1:30" ht="34.5" customHeight="1">
      <c r="A20" s="103">
        <v>14</v>
      </c>
      <c r="B20" s="105" t="str">
        <f>'2006'!B20</f>
        <v>Дирекция по промышленной экологии</v>
      </c>
      <c r="C20" s="73" t="str">
        <f>'2006'!C20</f>
        <v>3</v>
      </c>
      <c r="D20" s="74">
        <f>'2006'!D20</f>
        <v>7</v>
      </c>
      <c r="E20" s="73" t="str">
        <f>'2006'!E20</f>
        <v>9</v>
      </c>
      <c r="F20" s="74">
        <f>'2006'!F20</f>
        <v>1</v>
      </c>
      <c r="G20" s="73">
        <f>'2006'!G20</f>
        <v>0</v>
      </c>
      <c r="H20" s="74">
        <f>'2006'!H20</f>
        <v>0</v>
      </c>
      <c r="I20" s="73" t="str">
        <f>'2006'!I20</f>
        <v>10</v>
      </c>
      <c r="J20" s="74">
        <f>'2006'!J20</f>
        <v>1</v>
      </c>
      <c r="K20" s="73">
        <f>'2006'!K20</f>
        <v>0</v>
      </c>
      <c r="L20" s="74">
        <f>'2006'!L20</f>
        <v>0</v>
      </c>
      <c r="M20" s="73">
        <f>'2006'!M20</f>
        <v>0</v>
      </c>
      <c r="N20" s="74">
        <f>'2006'!N20</f>
        <v>0</v>
      </c>
      <c r="O20" s="73" t="str">
        <f>'2006'!O20</f>
        <v>9</v>
      </c>
      <c r="P20" s="74">
        <f>'2006'!P20</f>
        <v>1</v>
      </c>
      <c r="Q20" s="73">
        <f>'2006'!Q20</f>
        <v>0</v>
      </c>
      <c r="R20" s="74">
        <f>'2006'!R20</f>
        <v>0</v>
      </c>
      <c r="S20" s="77"/>
      <c r="T20" s="78"/>
      <c r="U20" s="73">
        <f>'2006'!U20</f>
        <v>0</v>
      </c>
      <c r="V20" s="74">
        <f>'2006'!V20</f>
        <v>0</v>
      </c>
      <c r="W20" s="73">
        <f>'2006'!W20</f>
        <v>0</v>
      </c>
      <c r="X20" s="74">
        <f>'2006'!X20</f>
        <v>0</v>
      </c>
      <c r="Y20" s="5"/>
      <c r="Z20" s="3"/>
      <c r="AA20" s="5"/>
      <c r="AB20" s="11"/>
      <c r="AC20" s="43">
        <f t="shared" si="0"/>
        <v>10</v>
      </c>
      <c r="AD20" s="83" t="str">
        <f>'2006'!AD20</f>
        <v>11-12</v>
      </c>
    </row>
    <row r="21" spans="1:30" ht="34.5" customHeight="1">
      <c r="A21" s="103">
        <v>16</v>
      </c>
      <c r="B21" s="105" t="str">
        <f>'2006'!B21</f>
        <v>Дирекция по закупкам</v>
      </c>
      <c r="C21" s="73">
        <f>'2006'!C21</f>
        <v>0</v>
      </c>
      <c r="D21" s="74">
        <f>'2006'!D21</f>
        <v>0</v>
      </c>
      <c r="E21" s="73">
        <f>'2006'!E21</f>
        <v>0</v>
      </c>
      <c r="F21" s="74">
        <f>'2006'!F21</f>
        <v>0</v>
      </c>
      <c r="G21" s="73">
        <f>'2006'!G21</f>
        <v>0</v>
      </c>
      <c r="H21" s="74">
        <f>'2006'!H21</f>
        <v>0</v>
      </c>
      <c r="I21" s="73" t="str">
        <f>'2006'!I21</f>
        <v>11</v>
      </c>
      <c r="J21" s="74">
        <f>'2006'!J21</f>
        <v>1</v>
      </c>
      <c r="K21" s="73">
        <f>'2006'!K21</f>
        <v>0</v>
      </c>
      <c r="L21" s="74">
        <f>'2006'!L21</f>
        <v>0</v>
      </c>
      <c r="M21" s="73" t="str">
        <f>'2006'!M21</f>
        <v>8</v>
      </c>
      <c r="N21" s="74">
        <f>'2006'!N21</f>
        <v>2</v>
      </c>
      <c r="O21" s="73" t="str">
        <f>'2006'!O21</f>
        <v>7-8</v>
      </c>
      <c r="P21" s="74">
        <f>'2006'!P21</f>
        <v>3</v>
      </c>
      <c r="Q21" s="73" t="str">
        <f>'2006'!Q21</f>
        <v>6</v>
      </c>
      <c r="R21" s="74">
        <f>'2006'!R21</f>
        <v>4</v>
      </c>
      <c r="S21" s="77"/>
      <c r="T21" s="78"/>
      <c r="U21" s="73">
        <f>'2006'!U21</f>
        <v>0</v>
      </c>
      <c r="V21" s="74">
        <f>'2006'!V21</f>
        <v>0</v>
      </c>
      <c r="W21" s="73">
        <f>'2006'!W21</f>
        <v>0</v>
      </c>
      <c r="X21" s="74">
        <f>'2006'!X21</f>
        <v>0</v>
      </c>
      <c r="Y21" s="5"/>
      <c r="Z21" s="3"/>
      <c r="AA21" s="5"/>
      <c r="AB21" s="11"/>
      <c r="AC21" s="43">
        <f t="shared" si="0"/>
        <v>10</v>
      </c>
      <c r="AD21" s="83" t="str">
        <f>'2006'!AD21</f>
        <v>11-12</v>
      </c>
    </row>
    <row r="22" spans="1:30" ht="34.5" customHeight="1">
      <c r="A22" s="103">
        <v>4</v>
      </c>
      <c r="B22" s="105" t="str">
        <f>'2006'!B22</f>
        <v>Дирекция по персоналу и общим вопросам</v>
      </c>
      <c r="C22" s="73">
        <f>'2006'!C22</f>
        <v>0</v>
      </c>
      <c r="D22" s="74">
        <f>'2006'!D22</f>
        <v>0</v>
      </c>
      <c r="E22" s="73">
        <f>'2006'!E22</f>
        <v>0</v>
      </c>
      <c r="F22" s="74">
        <f>'2006'!F22</f>
        <v>0</v>
      </c>
      <c r="G22" s="73">
        <f>'2006'!G22</f>
        <v>0</v>
      </c>
      <c r="H22" s="74">
        <f>'2006'!H22</f>
        <v>0</v>
      </c>
      <c r="I22" s="73" t="str">
        <f>'2006'!I22</f>
        <v>4</v>
      </c>
      <c r="J22" s="74">
        <f>'2006'!J22</f>
        <v>6</v>
      </c>
      <c r="K22" s="73">
        <f>'2006'!K22</f>
        <v>0</v>
      </c>
      <c r="L22" s="74">
        <f>'2006'!L22</f>
        <v>0</v>
      </c>
      <c r="M22" s="73">
        <f>'2006'!M22</f>
        <v>0</v>
      </c>
      <c r="N22" s="74">
        <f>'2006'!N22</f>
        <v>0</v>
      </c>
      <c r="O22" s="73">
        <f>'2006'!O22</f>
        <v>0</v>
      </c>
      <c r="P22" s="74">
        <f>'2006'!P22</f>
        <v>0</v>
      </c>
      <c r="Q22" s="73">
        <f>'2006'!Q22</f>
        <v>0</v>
      </c>
      <c r="R22" s="74">
        <f>'2006'!R22</f>
        <v>0</v>
      </c>
      <c r="S22" s="77"/>
      <c r="T22" s="78"/>
      <c r="U22" s="73">
        <f>'2006'!U22</f>
        <v>0</v>
      </c>
      <c r="V22" s="74">
        <f>'2006'!V22</f>
        <v>0</v>
      </c>
      <c r="W22" s="73">
        <f>'2006'!W22</f>
        <v>0</v>
      </c>
      <c r="X22" s="74">
        <f>'2006'!X22</f>
        <v>0</v>
      </c>
      <c r="Y22" s="5"/>
      <c r="Z22" s="3"/>
      <c r="AA22" s="5"/>
      <c r="AB22" s="11"/>
      <c r="AC22" s="43">
        <f t="shared" si="0"/>
        <v>6</v>
      </c>
      <c r="AD22" s="83" t="str">
        <f>'2006'!AD22</f>
        <v>13</v>
      </c>
    </row>
    <row r="23" spans="1:30" ht="34.5" customHeight="1">
      <c r="A23" s="103">
        <v>9</v>
      </c>
      <c r="B23" s="105" t="str">
        <f>'2006'!B23</f>
        <v>Дирекция по учету</v>
      </c>
      <c r="C23" s="73">
        <f>'2006'!C23</f>
        <v>0</v>
      </c>
      <c r="D23" s="74">
        <f>'2006'!D23</f>
        <v>0</v>
      </c>
      <c r="E23" s="73">
        <f>'2006'!E23</f>
        <v>0</v>
      </c>
      <c r="F23" s="74">
        <f>'2006'!F23</f>
        <v>0</v>
      </c>
      <c r="G23" s="73">
        <f>'2006'!G23</f>
        <v>0</v>
      </c>
      <c r="H23" s="74">
        <f>'2006'!H23</f>
        <v>0</v>
      </c>
      <c r="I23" s="73">
        <f>'2006'!I23</f>
        <v>0</v>
      </c>
      <c r="J23" s="74">
        <f>'2006'!J23</f>
        <v>0</v>
      </c>
      <c r="K23" s="73">
        <f>'2006'!K23</f>
        <v>0</v>
      </c>
      <c r="L23" s="74">
        <f>'2006'!L23</f>
        <v>0</v>
      </c>
      <c r="M23" s="73">
        <f>'2006'!M23</f>
        <v>0</v>
      </c>
      <c r="N23" s="74">
        <f>'2006'!N23</f>
        <v>0</v>
      </c>
      <c r="O23" s="73" t="str">
        <f>'2006'!O23</f>
        <v>7-8</v>
      </c>
      <c r="P23" s="74">
        <f>'2006'!P23</f>
        <v>3</v>
      </c>
      <c r="Q23" s="73">
        <f>'2006'!Q23</f>
        <v>0</v>
      </c>
      <c r="R23" s="74">
        <f>'2006'!R23</f>
        <v>0</v>
      </c>
      <c r="S23" s="77"/>
      <c r="T23" s="78"/>
      <c r="U23" s="73">
        <f>'2006'!U23</f>
        <v>0</v>
      </c>
      <c r="V23" s="74">
        <f>'2006'!V23</f>
        <v>0</v>
      </c>
      <c r="W23" s="73">
        <f>'2006'!W23</f>
        <v>0</v>
      </c>
      <c r="X23" s="74">
        <f>'2006'!X23</f>
        <v>0</v>
      </c>
      <c r="Y23" s="5"/>
      <c r="Z23" s="3"/>
      <c r="AA23" s="5"/>
      <c r="AB23" s="11"/>
      <c r="AC23" s="43">
        <f t="shared" si="0"/>
        <v>3</v>
      </c>
      <c r="AD23" s="83" t="str">
        <f>'2006'!AD23</f>
        <v>14</v>
      </c>
    </row>
    <row r="24" spans="1:30" ht="34.5" customHeight="1">
      <c r="A24" s="103">
        <v>8</v>
      </c>
      <c r="B24" s="105" t="str">
        <f>'2006'!B24</f>
        <v>Дирекция по правовым вопросам</v>
      </c>
      <c r="C24" s="73">
        <f>'2006'!C24</f>
        <v>0</v>
      </c>
      <c r="D24" s="74">
        <f>'2006'!D24</f>
        <v>0</v>
      </c>
      <c r="E24" s="73">
        <f>'2006'!E24</f>
        <v>0</v>
      </c>
      <c r="F24" s="74">
        <f>'2006'!F24</f>
        <v>0</v>
      </c>
      <c r="G24" s="73">
        <f>'2006'!G24</f>
        <v>0</v>
      </c>
      <c r="H24" s="74">
        <f>'2006'!H24</f>
        <v>0</v>
      </c>
      <c r="I24" s="73" t="str">
        <f>'2006'!I24</f>
        <v>9</v>
      </c>
      <c r="J24" s="74">
        <f>'2006'!J24</f>
        <v>1</v>
      </c>
      <c r="K24" s="73">
        <f>'2006'!K24</f>
        <v>0</v>
      </c>
      <c r="L24" s="74">
        <f>'2006'!L24</f>
        <v>0</v>
      </c>
      <c r="M24" s="73">
        <f>'2006'!M24</f>
        <v>0</v>
      </c>
      <c r="N24" s="74">
        <f>'2006'!N24</f>
        <v>0</v>
      </c>
      <c r="O24" s="73">
        <f>'2006'!O24</f>
        <v>0</v>
      </c>
      <c r="P24" s="74">
        <f>'2006'!P24</f>
        <v>0</v>
      </c>
      <c r="Q24" s="73">
        <f>'2006'!Q24</f>
        <v>0</v>
      </c>
      <c r="R24" s="74">
        <f>'2006'!R24</f>
        <v>0</v>
      </c>
      <c r="S24" s="77"/>
      <c r="T24" s="78"/>
      <c r="U24" s="73">
        <f>'2006'!U24</f>
        <v>0</v>
      </c>
      <c r="V24" s="74">
        <f>'2006'!V24</f>
        <v>0</v>
      </c>
      <c r="W24" s="73">
        <f>'2006'!W24</f>
        <v>0</v>
      </c>
      <c r="X24" s="74">
        <f>'2006'!X24</f>
        <v>0</v>
      </c>
      <c r="Y24" s="5"/>
      <c r="Z24" s="3"/>
      <c r="AA24" s="5"/>
      <c r="AB24" s="11"/>
      <c r="AC24" s="43">
        <f t="shared" si="0"/>
        <v>1</v>
      </c>
      <c r="AD24" s="83" t="str">
        <f>'2006'!AD24</f>
        <v>15-16</v>
      </c>
    </row>
    <row r="25" spans="1:30" ht="34.5" customHeight="1" thickBot="1">
      <c r="A25" s="103">
        <v>12</v>
      </c>
      <c r="B25" s="107" t="str">
        <f>'2006'!B25</f>
        <v>УНИ и ЦБ</v>
      </c>
      <c r="C25" s="108">
        <f>'2006'!C25</f>
        <v>0</v>
      </c>
      <c r="D25" s="109">
        <f>'2006'!D25</f>
        <v>0</v>
      </c>
      <c r="E25" s="108">
        <f>'2006'!E25</f>
        <v>0</v>
      </c>
      <c r="F25" s="109">
        <f>'2006'!F25</f>
        <v>0</v>
      </c>
      <c r="G25" s="108">
        <f>'2006'!G25</f>
        <v>0</v>
      </c>
      <c r="H25" s="109">
        <f>'2006'!H25</f>
        <v>0</v>
      </c>
      <c r="I25" s="108" t="str">
        <f>'2006'!I25</f>
        <v>12</v>
      </c>
      <c r="J25" s="109">
        <f>'2006'!J25</f>
        <v>1</v>
      </c>
      <c r="K25" s="108">
        <f>'2006'!K25</f>
        <v>0</v>
      </c>
      <c r="L25" s="109">
        <f>'2006'!L25</f>
        <v>0</v>
      </c>
      <c r="M25" s="108">
        <f>'2006'!M25</f>
        <v>0</v>
      </c>
      <c r="N25" s="109">
        <f>'2006'!N25</f>
        <v>0</v>
      </c>
      <c r="O25" s="108">
        <f>'2006'!O25</f>
        <v>0</v>
      </c>
      <c r="P25" s="109">
        <f>'2006'!P25</f>
        <v>0</v>
      </c>
      <c r="Q25" s="108">
        <f>'2006'!Q25</f>
        <v>0</v>
      </c>
      <c r="R25" s="109">
        <f>'2006'!R25</f>
        <v>0</v>
      </c>
      <c r="S25" s="81"/>
      <c r="T25" s="82"/>
      <c r="U25" s="108">
        <f>'2006'!U25</f>
        <v>0</v>
      </c>
      <c r="V25" s="109">
        <f>'2006'!V25</f>
        <v>0</v>
      </c>
      <c r="W25" s="108">
        <f>'2006'!W25</f>
        <v>0</v>
      </c>
      <c r="X25" s="109">
        <f>'2006'!X25</f>
        <v>0</v>
      </c>
      <c r="Y25" s="8"/>
      <c r="Z25" s="9"/>
      <c r="AA25" s="8"/>
      <c r="AB25" s="12"/>
      <c r="AC25" s="57">
        <f t="shared" si="0"/>
        <v>1</v>
      </c>
      <c r="AD25" s="110" t="str">
        <f>'2006'!AD25</f>
        <v>15-16</v>
      </c>
    </row>
    <row r="26" spans="1:30" ht="31.5" customHeight="1" hidden="1">
      <c r="A26" s="6"/>
      <c r="B26" s="58" t="str">
        <f>'2006'!B26</f>
        <v>Дирекция по сбыту</v>
      </c>
      <c r="C26" s="73">
        <f>'2006'!C26</f>
        <v>0</v>
      </c>
      <c r="D26" s="74">
        <f>'2006'!D26</f>
        <v>0</v>
      </c>
      <c r="E26" s="73">
        <f>'2006'!E26</f>
        <v>0</v>
      </c>
      <c r="F26" s="74">
        <f>'2006'!F26</f>
        <v>0</v>
      </c>
      <c r="G26" s="73">
        <f>'2006'!G26</f>
        <v>0</v>
      </c>
      <c r="H26" s="74">
        <f>'2006'!H26</f>
        <v>0</v>
      </c>
      <c r="I26" s="73">
        <f>'2006'!I26</f>
        <v>0</v>
      </c>
      <c r="J26" s="74">
        <f>'2006'!J26</f>
        <v>0</v>
      </c>
      <c r="K26" s="73">
        <f>'2006'!K26</f>
        <v>0</v>
      </c>
      <c r="L26" s="74">
        <f>'2006'!L26</f>
        <v>0</v>
      </c>
      <c r="M26" s="73">
        <f>'2006'!M26</f>
        <v>0</v>
      </c>
      <c r="N26" s="74">
        <f>'2006'!N26</f>
        <v>0</v>
      </c>
      <c r="O26" s="73">
        <f>'2006'!O26</f>
        <v>0</v>
      </c>
      <c r="P26" s="74">
        <f>'2006'!P26</f>
        <v>0</v>
      </c>
      <c r="Q26" s="73">
        <f>'2006'!Q26</f>
        <v>0</v>
      </c>
      <c r="R26" s="74">
        <f>'2006'!R26</f>
        <v>0</v>
      </c>
      <c r="S26" s="75"/>
      <c r="T26" s="76"/>
      <c r="U26" s="73">
        <f>'2006'!U26</f>
        <v>0</v>
      </c>
      <c r="V26" s="74">
        <f>'2006'!V26</f>
        <v>0</v>
      </c>
      <c r="W26" s="73">
        <f>'2006'!W26</f>
        <v>0</v>
      </c>
      <c r="X26" s="74">
        <f>'2006'!X26</f>
        <v>0</v>
      </c>
      <c r="Y26" s="63"/>
      <c r="Z26" s="64"/>
      <c r="AA26" s="63"/>
      <c r="AB26" s="65"/>
      <c r="AC26" s="66">
        <f t="shared" si="0"/>
        <v>0</v>
      </c>
      <c r="AD26" s="83">
        <f>'2006'!AD26</f>
        <v>0</v>
      </c>
    </row>
    <row r="27" spans="1:30" ht="31.5" customHeight="1" hidden="1">
      <c r="A27" s="6"/>
      <c r="B27" s="58" t="str">
        <f>'2006'!B27</f>
        <v>Дирекция по аудиту</v>
      </c>
      <c r="C27" s="73">
        <f>'2006'!C27</f>
        <v>0</v>
      </c>
      <c r="D27" s="74">
        <f>'2006'!D27</f>
        <v>0</v>
      </c>
      <c r="E27" s="73">
        <f>'2006'!E27</f>
        <v>0</v>
      </c>
      <c r="F27" s="74">
        <f>'2006'!F27</f>
        <v>0</v>
      </c>
      <c r="G27" s="73">
        <f>'2006'!G27</f>
        <v>0</v>
      </c>
      <c r="H27" s="74">
        <f>'2006'!H27</f>
        <v>0</v>
      </c>
      <c r="I27" s="73">
        <f>'2006'!I27</f>
        <v>0</v>
      </c>
      <c r="J27" s="74">
        <f>'2006'!J27</f>
        <v>0</v>
      </c>
      <c r="K27" s="73">
        <f>'2006'!K27</f>
        <v>0</v>
      </c>
      <c r="L27" s="74">
        <f>'2006'!L27</f>
        <v>0</v>
      </c>
      <c r="M27" s="73">
        <f>'2006'!M27</f>
        <v>0</v>
      </c>
      <c r="N27" s="74">
        <f>'2006'!N27</f>
        <v>0</v>
      </c>
      <c r="O27" s="73">
        <f>'2006'!O27</f>
        <v>0</v>
      </c>
      <c r="P27" s="74">
        <f>'2006'!P27</f>
        <v>0</v>
      </c>
      <c r="Q27" s="73">
        <f>'2006'!Q27</f>
        <v>0</v>
      </c>
      <c r="R27" s="74">
        <f>'2006'!R27</f>
        <v>0</v>
      </c>
      <c r="S27" s="77"/>
      <c r="T27" s="78"/>
      <c r="U27" s="73">
        <f>'2006'!U27</f>
        <v>0</v>
      </c>
      <c r="V27" s="74">
        <f>'2006'!V27</f>
        <v>0</v>
      </c>
      <c r="W27" s="73">
        <f>'2006'!W27</f>
        <v>0</v>
      </c>
      <c r="X27" s="74">
        <f>'2006'!X27</f>
        <v>0</v>
      </c>
      <c r="Y27" s="5"/>
      <c r="Z27" s="3"/>
      <c r="AA27" s="5"/>
      <c r="AB27" s="11"/>
      <c r="AC27" s="43">
        <f t="shared" si="0"/>
        <v>0</v>
      </c>
      <c r="AD27" s="83">
        <f>'2006'!AD27</f>
        <v>0</v>
      </c>
    </row>
    <row r="28" spans="1:33" ht="31.5" customHeight="1" hidden="1">
      <c r="A28" s="6">
        <v>17</v>
      </c>
      <c r="B28" s="58" t="str">
        <f>'2006'!B28</f>
        <v>Дирекция по управлению недвижимым имущ-вом и ценными бумагами</v>
      </c>
      <c r="C28" s="73">
        <f>'2006'!C28</f>
        <v>0</v>
      </c>
      <c r="D28" s="74">
        <f>'2006'!D28</f>
        <v>0</v>
      </c>
      <c r="E28" s="73">
        <f>'2006'!E28</f>
        <v>0</v>
      </c>
      <c r="F28" s="74">
        <f>'2006'!F28</f>
        <v>0</v>
      </c>
      <c r="G28" s="73">
        <f>'2006'!G28</f>
        <v>0</v>
      </c>
      <c r="H28" s="74">
        <f>'2006'!H28</f>
        <v>0</v>
      </c>
      <c r="I28" s="73">
        <f>'2006'!I28</f>
        <v>0</v>
      </c>
      <c r="J28" s="74">
        <f>'2006'!J28</f>
        <v>0</v>
      </c>
      <c r="K28" s="73">
        <f>'2006'!K28</f>
        <v>0</v>
      </c>
      <c r="L28" s="74">
        <f>'2006'!L28</f>
        <v>0</v>
      </c>
      <c r="M28" s="73">
        <f>'2006'!M28</f>
        <v>0</v>
      </c>
      <c r="N28" s="74">
        <f>'2006'!N28</f>
        <v>0</v>
      </c>
      <c r="O28" s="73">
        <f>'2006'!O28</f>
        <v>0</v>
      </c>
      <c r="P28" s="74">
        <f>'2006'!P28</f>
        <v>0</v>
      </c>
      <c r="Q28" s="73">
        <f>'2006'!Q28</f>
        <v>0</v>
      </c>
      <c r="R28" s="74">
        <f>'2006'!R28</f>
        <v>0</v>
      </c>
      <c r="S28" s="77"/>
      <c r="T28" s="78"/>
      <c r="U28" s="73">
        <f>'2006'!U28</f>
        <v>0</v>
      </c>
      <c r="V28" s="74">
        <f>'2006'!V28</f>
        <v>0</v>
      </c>
      <c r="W28" s="73">
        <f>'2006'!W28</f>
        <v>0</v>
      </c>
      <c r="X28" s="74">
        <f>'2006'!X28</f>
        <v>0</v>
      </c>
      <c r="Y28" s="5"/>
      <c r="Z28" s="3"/>
      <c r="AA28" s="5"/>
      <c r="AB28" s="11"/>
      <c r="AC28" s="43">
        <f t="shared" si="0"/>
        <v>0</v>
      </c>
      <c r="AD28" s="83">
        <f>'2006'!AD28</f>
        <v>0</v>
      </c>
      <c r="AG28" s="1">
        <v>0</v>
      </c>
    </row>
    <row r="29" spans="1:33" ht="31.5" customHeight="1" hidden="1" thickBot="1">
      <c r="A29" s="7">
        <v>18</v>
      </c>
      <c r="B29" s="25" t="str">
        <f>'2006'!B29</f>
        <v>Дирекция по связям с общественностью</v>
      </c>
      <c r="C29" s="79">
        <f>'2006'!C29</f>
        <v>0</v>
      </c>
      <c r="D29" s="80">
        <f>'2006'!D29</f>
        <v>0</v>
      </c>
      <c r="E29" s="79">
        <f>'2006'!E29</f>
        <v>0</v>
      </c>
      <c r="F29" s="80">
        <f>'2006'!F29</f>
        <v>0</v>
      </c>
      <c r="G29" s="79">
        <f>'2006'!G29</f>
        <v>0</v>
      </c>
      <c r="H29" s="80">
        <f>'2006'!H29</f>
        <v>0</v>
      </c>
      <c r="I29" s="79">
        <f>'2006'!I29</f>
        <v>0</v>
      </c>
      <c r="J29" s="80">
        <f>'2006'!J29</f>
        <v>0</v>
      </c>
      <c r="K29" s="79">
        <f>'2006'!K29</f>
        <v>0</v>
      </c>
      <c r="L29" s="80">
        <f>'2006'!L29</f>
        <v>0</v>
      </c>
      <c r="M29" s="79">
        <f>'2006'!M29</f>
        <v>0</v>
      </c>
      <c r="N29" s="80">
        <f>'2006'!N29</f>
        <v>0</v>
      </c>
      <c r="O29" s="79">
        <f>'2006'!O29</f>
        <v>0</v>
      </c>
      <c r="P29" s="80">
        <f>'2006'!P29</f>
        <v>0</v>
      </c>
      <c r="Q29" s="79">
        <f>'2006'!Q29</f>
        <v>0</v>
      </c>
      <c r="R29" s="80">
        <f>'2006'!R29</f>
        <v>0</v>
      </c>
      <c r="S29" s="81"/>
      <c r="T29" s="82"/>
      <c r="U29" s="79">
        <f>'2006'!U29</f>
        <v>0</v>
      </c>
      <c r="V29" s="80">
        <f>'2006'!V29</f>
        <v>0</v>
      </c>
      <c r="W29" s="79">
        <f>'2006'!W29</f>
        <v>0</v>
      </c>
      <c r="X29" s="80">
        <f>'2006'!X29</f>
        <v>0</v>
      </c>
      <c r="Y29" s="8"/>
      <c r="Z29" s="9"/>
      <c r="AA29" s="8"/>
      <c r="AB29" s="12"/>
      <c r="AC29" s="57">
        <f t="shared" si="0"/>
        <v>0</v>
      </c>
      <c r="AD29" s="84">
        <f>'2006'!AD29</f>
        <v>0</v>
      </c>
      <c r="AG29" s="1">
        <v>0</v>
      </c>
    </row>
  </sheetData>
  <sheetProtection/>
  <mergeCells count="17">
    <mergeCell ref="W8:X8"/>
    <mergeCell ref="Y8:Z8"/>
    <mergeCell ref="AA8:AB8"/>
    <mergeCell ref="O8:P8"/>
    <mergeCell ref="Q8:R8"/>
    <mergeCell ref="S8:T8"/>
    <mergeCell ref="U8:V8"/>
    <mergeCell ref="M8:N8"/>
    <mergeCell ref="AC8:AC9"/>
    <mergeCell ref="AD8:AD9"/>
    <mergeCell ref="A8:A9"/>
    <mergeCell ref="B8:B9"/>
    <mergeCell ref="C8:D8"/>
    <mergeCell ref="E8:F8"/>
    <mergeCell ref="G8:H8"/>
    <mergeCell ref="I8:J8"/>
    <mergeCell ref="K8:L8"/>
  </mergeCells>
  <printOptions horizontalCentered="1" verticalCentered="1"/>
  <pageMargins left="0.3937007874015748" right="0.35433070866141736" top="0.2362204724409449" bottom="0.31496062992125984" header="0.1968503937007874" footer="0.2362204724409449"/>
  <pageSetup fitToHeight="1" fitToWidth="1" horizontalDpi="600" verticalDpi="600" orientation="landscape" paperSize="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8:BS128"/>
  <sheetViews>
    <sheetView showZeros="0" zoomScale="50" zoomScaleNormal="50" zoomScalePageLayoutView="0" workbookViewId="0" topLeftCell="B1">
      <pane xSplit="1" ySplit="9" topLeftCell="H10" activePane="bottomRight" state="frozen"/>
      <selection pane="topLeft" activeCell="B1" sqref="B1"/>
      <selection pane="topRight" activeCell="C1" sqref="C1"/>
      <selection pane="bottomLeft" activeCell="B10" sqref="B10"/>
      <selection pane="bottomRight" activeCell="W32" sqref="W32"/>
    </sheetView>
  </sheetViews>
  <sheetFormatPr defaultColWidth="9.125" defaultRowHeight="12.75"/>
  <cols>
    <col min="1" max="1" width="4.875" style="1" hidden="1" customWidth="1"/>
    <col min="2" max="2" width="40.00390625" style="1" customWidth="1"/>
    <col min="3" max="32" width="9.625" style="1" customWidth="1"/>
    <col min="33" max="33" width="11.00390625" style="1" bestFit="1" customWidth="1"/>
    <col min="34" max="34" width="11.375" style="1" customWidth="1"/>
    <col min="35" max="16384" width="9.125" style="1" customWidth="1"/>
  </cols>
  <sheetData>
    <row r="7" ht="44.25" customHeight="1" thickBot="1"/>
    <row r="8" spans="1:71" ht="56.25" customHeight="1">
      <c r="A8" s="723" t="s">
        <v>31</v>
      </c>
      <c r="B8" s="725" t="s">
        <v>61</v>
      </c>
      <c r="C8" s="706" t="s">
        <v>28</v>
      </c>
      <c r="D8" s="707"/>
      <c r="E8" s="711" t="s">
        <v>18</v>
      </c>
      <c r="F8" s="707"/>
      <c r="G8" s="706" t="s">
        <v>26</v>
      </c>
      <c r="H8" s="707"/>
      <c r="I8" s="706" t="s">
        <v>22</v>
      </c>
      <c r="J8" s="707"/>
      <c r="K8" s="706" t="s">
        <v>27</v>
      </c>
      <c r="L8" s="707"/>
      <c r="M8" s="706" t="s">
        <v>23</v>
      </c>
      <c r="N8" s="707"/>
      <c r="O8" s="706" t="s">
        <v>25</v>
      </c>
      <c r="P8" s="707"/>
      <c r="Q8" s="706" t="s">
        <v>24</v>
      </c>
      <c r="R8" s="707"/>
      <c r="S8" s="706" t="e">
        <f>'2009'!Q8:R8</f>
        <v>#VALUE!</v>
      </c>
      <c r="T8" s="707"/>
      <c r="U8" s="706" t="str">
        <f>'2009'!U8:V8</f>
        <v>Футбол
(кубок)</v>
      </c>
      <c r="V8" s="707"/>
      <c r="W8" s="706" t="str">
        <f>'2009'!W8:X8</f>
        <v>Футбол
(первенство)</v>
      </c>
      <c r="X8" s="707"/>
      <c r="Y8" s="706" t="s">
        <v>63</v>
      </c>
      <c r="Z8" s="707"/>
      <c r="AA8" s="706" t="s">
        <v>64</v>
      </c>
      <c r="AB8" s="707"/>
      <c r="AC8" s="706" t="s">
        <v>65</v>
      </c>
      <c r="AD8" s="707"/>
      <c r="AE8" s="711" t="s">
        <v>66</v>
      </c>
      <c r="AF8" s="708"/>
      <c r="AG8" s="727" t="s">
        <v>72</v>
      </c>
      <c r="AH8" s="728"/>
      <c r="AI8" s="4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</row>
    <row r="9" spans="1:71" ht="30" customHeight="1" thickBot="1">
      <c r="A9" s="724"/>
      <c r="B9" s="726"/>
      <c r="C9" s="134" t="s">
        <v>19</v>
      </c>
      <c r="D9" s="135" t="s">
        <v>20</v>
      </c>
      <c r="E9" s="136" t="s">
        <v>19</v>
      </c>
      <c r="F9" s="135" t="s">
        <v>20</v>
      </c>
      <c r="G9" s="134" t="s">
        <v>19</v>
      </c>
      <c r="H9" s="135" t="s">
        <v>20</v>
      </c>
      <c r="I9" s="134" t="s">
        <v>19</v>
      </c>
      <c r="J9" s="135" t="s">
        <v>20</v>
      </c>
      <c r="K9" s="137" t="s">
        <v>19</v>
      </c>
      <c r="L9" s="138" t="s">
        <v>20</v>
      </c>
      <c r="M9" s="134" t="s">
        <v>19</v>
      </c>
      <c r="N9" s="135" t="s">
        <v>20</v>
      </c>
      <c r="O9" s="134" t="s">
        <v>19</v>
      </c>
      <c r="P9" s="135" t="s">
        <v>20</v>
      </c>
      <c r="Q9" s="134" t="s">
        <v>19</v>
      </c>
      <c r="R9" s="135" t="s">
        <v>20</v>
      </c>
      <c r="S9" s="134" t="s">
        <v>19</v>
      </c>
      <c r="T9" s="135" t="s">
        <v>20</v>
      </c>
      <c r="U9" s="134" t="s">
        <v>19</v>
      </c>
      <c r="V9" s="135" t="s">
        <v>20</v>
      </c>
      <c r="W9" s="134" t="s">
        <v>19</v>
      </c>
      <c r="X9" s="135" t="s">
        <v>20</v>
      </c>
      <c r="Y9" s="134" t="s">
        <v>19</v>
      </c>
      <c r="Z9" s="135" t="s">
        <v>20</v>
      </c>
      <c r="AA9" s="134" t="s">
        <v>19</v>
      </c>
      <c r="AB9" s="135" t="s">
        <v>20</v>
      </c>
      <c r="AC9" s="137" t="s">
        <v>19</v>
      </c>
      <c r="AD9" s="138" t="s">
        <v>20</v>
      </c>
      <c r="AE9" s="136" t="s">
        <v>19</v>
      </c>
      <c r="AF9" s="139" t="s">
        <v>20</v>
      </c>
      <c r="AG9" s="344" t="s">
        <v>29</v>
      </c>
      <c r="AH9" s="345" t="s">
        <v>30</v>
      </c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</row>
    <row r="10" spans="1:71" ht="30" customHeight="1">
      <c r="A10" s="103"/>
      <c r="B10" s="164" t="str">
        <f>'2009'!B11</f>
        <v>Ремонтное производство</v>
      </c>
      <c r="C10" s="149" t="e">
        <f>'2009'!#REF!</f>
        <v>#REF!</v>
      </c>
      <c r="D10" s="150" t="e">
        <f>'2009'!#REF!</f>
        <v>#REF!</v>
      </c>
      <c r="E10" s="151">
        <f>'2009'!C11</f>
        <v>7</v>
      </c>
      <c r="F10" s="152">
        <f>'2009'!D11</f>
        <v>8</v>
      </c>
      <c r="G10" s="149" t="str">
        <f>'2009'!E11</f>
        <v>17-31</v>
      </c>
      <c r="H10" s="150">
        <f>'2009'!F11</f>
        <v>1</v>
      </c>
      <c r="I10" s="149">
        <f>'2009'!G11</f>
        <v>1</v>
      </c>
      <c r="J10" s="150">
        <f>'2009'!H11</f>
        <v>15</v>
      </c>
      <c r="K10" s="149">
        <f>'2009'!I11</f>
        <v>3</v>
      </c>
      <c r="L10" s="150">
        <f>'2009'!J11</f>
        <v>12</v>
      </c>
      <c r="M10" s="149" t="str">
        <f>'2009'!K11</f>
        <v>3</v>
      </c>
      <c r="N10" s="150">
        <f>'2009'!L11</f>
        <v>12</v>
      </c>
      <c r="O10" s="149">
        <f>'2009'!M11</f>
        <v>3</v>
      </c>
      <c r="P10" s="150">
        <f>'2009'!N11</f>
        <v>12</v>
      </c>
      <c r="Q10" s="149">
        <f>'2009'!O11</f>
        <v>5</v>
      </c>
      <c r="R10" s="150">
        <f>'2009'!P11</f>
        <v>10</v>
      </c>
      <c r="S10" s="149">
        <f>'2009'!Q11</f>
        <v>3</v>
      </c>
      <c r="T10" s="150">
        <f>'2009'!R11</f>
        <v>12</v>
      </c>
      <c r="U10" s="149" t="str">
        <f>'2009'!U11</f>
        <v>10-19</v>
      </c>
      <c r="V10" s="150">
        <f>'2009'!V11</f>
        <v>5</v>
      </c>
      <c r="W10" s="149">
        <f>'2009'!W11</f>
        <v>6</v>
      </c>
      <c r="X10" s="150">
        <f>'2009'!X11</f>
        <v>12</v>
      </c>
      <c r="Y10" s="149">
        <f>'2009'!Y11</f>
        <v>5</v>
      </c>
      <c r="Z10" s="150">
        <f>'2009'!Z11</f>
        <v>10</v>
      </c>
      <c r="AA10" s="149">
        <f>'2009'!AA11</f>
        <v>5</v>
      </c>
      <c r="AB10" s="150">
        <f>'2009'!AB11</f>
        <v>10</v>
      </c>
      <c r="AC10" s="149">
        <f>'2009'!AC11</f>
        <v>1</v>
      </c>
      <c r="AD10" s="150">
        <f>'2009'!AD11</f>
        <v>15</v>
      </c>
      <c r="AE10" s="149">
        <f>'2009'!AE11</f>
        <v>1</v>
      </c>
      <c r="AF10" s="150">
        <f>'2009'!AF11</f>
        <v>15</v>
      </c>
      <c r="AG10" s="342" t="e">
        <f aca="true" t="shared" si="0" ref="AG10:AG52">AF10+AD10+AB10+Z10+X10+V10+T10+R10+P10+N10+L10+J10+H10+F10+D10</f>
        <v>#REF!</v>
      </c>
      <c r="AH10" s="343" t="str">
        <f>'2009'!AJ11</f>
        <v>1</v>
      </c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</row>
    <row r="11" spans="1:71" ht="30" customHeight="1">
      <c r="A11" s="103"/>
      <c r="B11" s="165" t="str">
        <f>'2009'!B12</f>
        <v>УЖДТ</v>
      </c>
      <c r="C11" s="145" t="e">
        <f>'2009'!#REF!</f>
        <v>#REF!</v>
      </c>
      <c r="D11" s="146" t="e">
        <f>'2009'!#REF!</f>
        <v>#REF!</v>
      </c>
      <c r="E11" s="147">
        <f>'2009'!C12</f>
        <v>2</v>
      </c>
      <c r="F11" s="148">
        <f>'2009'!D12</f>
        <v>13</v>
      </c>
      <c r="G11" s="145">
        <f>'2009'!E12</f>
        <v>1</v>
      </c>
      <c r="H11" s="146">
        <f>'2009'!F12</f>
        <v>15</v>
      </c>
      <c r="I11" s="145">
        <f>'2009'!G12</f>
        <v>2</v>
      </c>
      <c r="J11" s="146">
        <f>'2009'!H12</f>
        <v>13</v>
      </c>
      <c r="K11" s="145">
        <f>'2009'!I12</f>
        <v>6</v>
      </c>
      <c r="L11" s="146">
        <f>'2009'!J12</f>
        <v>9</v>
      </c>
      <c r="M11" s="145" t="str">
        <f>'2009'!K12</f>
        <v>7</v>
      </c>
      <c r="N11" s="146">
        <f>'2009'!L12</f>
        <v>8</v>
      </c>
      <c r="O11" s="145">
        <f>'2009'!M12</f>
        <v>1</v>
      </c>
      <c r="P11" s="146">
        <f>'2009'!N12</f>
        <v>15</v>
      </c>
      <c r="Q11" s="145">
        <f>'2009'!O12</f>
        <v>4</v>
      </c>
      <c r="R11" s="146">
        <f>'2009'!P12</f>
        <v>11</v>
      </c>
      <c r="S11" s="145">
        <f>'2009'!Q12</f>
        <v>8</v>
      </c>
      <c r="T11" s="146">
        <f>'2009'!R12</f>
        <v>7</v>
      </c>
      <c r="U11" s="145">
        <f>'2009'!U12</f>
        <v>1</v>
      </c>
      <c r="V11" s="146">
        <f>'2009'!V12</f>
        <v>15</v>
      </c>
      <c r="W11" s="145">
        <f>'2009'!W12</f>
        <v>1</v>
      </c>
      <c r="X11" s="146">
        <f>'2009'!X12</f>
        <v>18</v>
      </c>
      <c r="Y11" s="145">
        <f>'2009'!Y12</f>
        <v>1</v>
      </c>
      <c r="Z11" s="146">
        <f>'2009'!Z12</f>
        <v>15</v>
      </c>
      <c r="AA11" s="145">
        <f>'2009'!AA12</f>
        <v>11</v>
      </c>
      <c r="AB11" s="146">
        <f>'2009'!AB12</f>
        <v>4</v>
      </c>
      <c r="AC11" s="145">
        <f>'2009'!AC12</f>
        <v>0</v>
      </c>
      <c r="AD11" s="146">
        <f>'2009'!AD12</f>
        <v>0</v>
      </c>
      <c r="AE11" s="145" t="str">
        <f>'2009'!AE12</f>
        <v>13-20</v>
      </c>
      <c r="AF11" s="146">
        <f>'2009'!AF12</f>
        <v>2</v>
      </c>
      <c r="AG11" s="245" t="e">
        <f t="shared" si="0"/>
        <v>#REF!</v>
      </c>
      <c r="AH11" s="310" t="str">
        <f>'2009'!AJ12</f>
        <v>2</v>
      </c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</row>
    <row r="12" spans="1:71" ht="30" customHeight="1">
      <c r="A12" s="103"/>
      <c r="B12" s="165" t="str">
        <f>'2009'!B13</f>
        <v>ПДС</v>
      </c>
      <c r="C12" s="145" t="e">
        <f>'2009'!#REF!</f>
        <v>#REF!</v>
      </c>
      <c r="D12" s="146" t="e">
        <f>'2009'!#REF!</f>
        <v>#REF!</v>
      </c>
      <c r="E12" s="147">
        <f>'2009'!C13</f>
        <v>1</v>
      </c>
      <c r="F12" s="148">
        <f>'2009'!D13</f>
        <v>15</v>
      </c>
      <c r="G12" s="145">
        <f>'2009'!E13</f>
        <v>2</v>
      </c>
      <c r="H12" s="146">
        <f>'2009'!F13</f>
        <v>13</v>
      </c>
      <c r="I12" s="145">
        <f>'2009'!G13</f>
        <v>3</v>
      </c>
      <c r="J12" s="146">
        <f>'2009'!H13</f>
        <v>12</v>
      </c>
      <c r="K12" s="145">
        <f>'2009'!I13</f>
        <v>2</v>
      </c>
      <c r="L12" s="146">
        <f>'2009'!J13</f>
        <v>13</v>
      </c>
      <c r="M12" s="145" t="str">
        <f>'2009'!K13</f>
        <v>17</v>
      </c>
      <c r="N12" s="146">
        <f>'2009'!L13</f>
        <v>1</v>
      </c>
      <c r="O12" s="145">
        <f>'2009'!M13</f>
        <v>5</v>
      </c>
      <c r="P12" s="146">
        <f>'2009'!N13</f>
        <v>10</v>
      </c>
      <c r="Q12" s="145">
        <f>'2009'!O13</f>
        <v>15</v>
      </c>
      <c r="R12" s="146">
        <f>'2009'!P13</f>
        <v>1</v>
      </c>
      <c r="S12" s="145">
        <f>'2009'!Q13</f>
        <v>15</v>
      </c>
      <c r="T12" s="146">
        <f>'2009'!R13</f>
        <v>1</v>
      </c>
      <c r="U12" s="145" t="str">
        <f>'2009'!U13</f>
        <v>4-7</v>
      </c>
      <c r="V12" s="146">
        <f>'2009'!V13</f>
        <v>11</v>
      </c>
      <c r="W12" s="145">
        <f>'2009'!W13</f>
        <v>3</v>
      </c>
      <c r="X12" s="146">
        <f>'2009'!X13</f>
        <v>15</v>
      </c>
      <c r="Y12" s="145">
        <f>'2009'!Y13</f>
        <v>3</v>
      </c>
      <c r="Z12" s="146">
        <f>'2009'!Z13</f>
        <v>12</v>
      </c>
      <c r="AA12" s="145">
        <f>'2009'!AA13</f>
        <v>14</v>
      </c>
      <c r="AB12" s="146">
        <f>'2009'!AB13</f>
        <v>1</v>
      </c>
      <c r="AC12" s="145">
        <f>'2009'!AC13</f>
        <v>5</v>
      </c>
      <c r="AD12" s="146">
        <f>'2009'!AD13</f>
        <v>10</v>
      </c>
      <c r="AE12" s="145" t="str">
        <f>'2009'!AE13</f>
        <v>7-8</v>
      </c>
      <c r="AF12" s="146">
        <f>'2009'!AF13</f>
        <v>8</v>
      </c>
      <c r="AG12" s="245" t="e">
        <f t="shared" si="0"/>
        <v>#REF!</v>
      </c>
      <c r="AH12" s="310" t="str">
        <f>'2009'!AJ13</f>
        <v>3</v>
      </c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</row>
    <row r="13" spans="1:71" ht="30" customHeight="1">
      <c r="A13" s="103"/>
      <c r="B13" s="165" t="str">
        <f>'2009'!B14</f>
        <v>ЛГЭК</v>
      </c>
      <c r="C13" s="145" t="e">
        <f>'2009'!#REF!</f>
        <v>#REF!</v>
      </c>
      <c r="D13" s="146" t="e">
        <f>'2009'!#REF!</f>
        <v>#REF!</v>
      </c>
      <c r="E13" s="147">
        <f>'2009'!C14</f>
        <v>6</v>
      </c>
      <c r="F13" s="148">
        <f>'2009'!D14</f>
        <v>9</v>
      </c>
      <c r="G13" s="145" t="str">
        <f>'2009'!E14</f>
        <v>9-16</v>
      </c>
      <c r="H13" s="146">
        <f>'2009'!F14</f>
        <v>6</v>
      </c>
      <c r="I13" s="145">
        <f>'2009'!G14</f>
        <v>5</v>
      </c>
      <c r="J13" s="146">
        <f>'2009'!H14</f>
        <v>10</v>
      </c>
      <c r="K13" s="145">
        <f>'2009'!I14</f>
        <v>0</v>
      </c>
      <c r="L13" s="146">
        <f>'2009'!J14</f>
        <v>0</v>
      </c>
      <c r="M13" s="145" t="str">
        <f>'2009'!K14</f>
        <v>2</v>
      </c>
      <c r="N13" s="146">
        <f>'2009'!L14</f>
        <v>13</v>
      </c>
      <c r="O13" s="145" t="str">
        <f>'2009'!M14</f>
        <v>13</v>
      </c>
      <c r="P13" s="146">
        <f>'2009'!N14</f>
        <v>2</v>
      </c>
      <c r="Q13" s="145" t="str">
        <f>'2009'!O14</f>
        <v>32</v>
      </c>
      <c r="R13" s="146">
        <f>'2009'!P14</f>
        <v>1</v>
      </c>
      <c r="S13" s="145">
        <f>'2009'!Q14</f>
        <v>0</v>
      </c>
      <c r="T13" s="146">
        <f>'2009'!R14</f>
        <v>0</v>
      </c>
      <c r="U13" s="145" t="str">
        <f>'2009'!U14</f>
        <v>4-7</v>
      </c>
      <c r="V13" s="146">
        <f>'2009'!V14</f>
        <v>11</v>
      </c>
      <c r="W13" s="145">
        <f>'2009'!W14</f>
        <v>5</v>
      </c>
      <c r="X13" s="146">
        <f>'2009'!X14</f>
        <v>13</v>
      </c>
      <c r="Y13" s="145">
        <f>'2009'!Y14</f>
        <v>4</v>
      </c>
      <c r="Z13" s="146">
        <f>'2009'!Z14</f>
        <v>11</v>
      </c>
      <c r="AA13" s="145">
        <f>'2009'!AA14</f>
        <v>4</v>
      </c>
      <c r="AB13" s="146">
        <f>'2009'!AB14</f>
        <v>11</v>
      </c>
      <c r="AC13" s="145">
        <f>'2009'!AC14</f>
        <v>3</v>
      </c>
      <c r="AD13" s="146">
        <f>'2009'!AD14</f>
        <v>12</v>
      </c>
      <c r="AE13" s="145">
        <f>'2009'!AE14</f>
        <v>4</v>
      </c>
      <c r="AF13" s="146">
        <f>'2009'!AF14</f>
        <v>11</v>
      </c>
      <c r="AG13" s="245" t="e">
        <f t="shared" si="0"/>
        <v>#REF!</v>
      </c>
      <c r="AH13" s="310">
        <f>'2009'!AJ14</f>
        <v>0</v>
      </c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</row>
    <row r="14" spans="1:71" ht="30" customHeight="1">
      <c r="A14" s="103"/>
      <c r="B14" s="165" t="str">
        <f>'2009'!B15</f>
        <v>КЦ-2</v>
      </c>
      <c r="C14" s="145" t="e">
        <f>'2009'!#REF!</f>
        <v>#REF!</v>
      </c>
      <c r="D14" s="146" t="e">
        <f>'2009'!#REF!</f>
        <v>#REF!</v>
      </c>
      <c r="E14" s="147">
        <f>'2009'!C15</f>
        <v>8</v>
      </c>
      <c r="F14" s="148">
        <f>'2009'!D15</f>
        <v>7</v>
      </c>
      <c r="G14" s="145" t="str">
        <f>'2009'!E15</f>
        <v>9-16</v>
      </c>
      <c r="H14" s="146">
        <f>'2009'!F15</f>
        <v>6</v>
      </c>
      <c r="I14" s="145">
        <f>'2009'!G15</f>
        <v>10</v>
      </c>
      <c r="J14" s="146">
        <f>'2009'!H15</f>
        <v>5</v>
      </c>
      <c r="K14" s="145">
        <f>'2009'!I15</f>
        <v>5</v>
      </c>
      <c r="L14" s="146">
        <f>'2009'!J15</f>
        <v>10</v>
      </c>
      <c r="M14" s="145" t="str">
        <f>'2009'!K15</f>
        <v>11</v>
      </c>
      <c r="N14" s="146">
        <f>'2009'!L15</f>
        <v>4</v>
      </c>
      <c r="O14" s="145">
        <f>'2009'!M15</f>
        <v>12</v>
      </c>
      <c r="P14" s="146">
        <f>'2009'!N15</f>
        <v>3</v>
      </c>
      <c r="Q14" s="145">
        <f>'2009'!O15</f>
        <v>8</v>
      </c>
      <c r="R14" s="146">
        <f>'2009'!P15</f>
        <v>7</v>
      </c>
      <c r="S14" s="145">
        <f>'2009'!Q15</f>
        <v>6</v>
      </c>
      <c r="T14" s="146">
        <f>'2009'!R15</f>
        <v>9</v>
      </c>
      <c r="U14" s="145" t="str">
        <f>'2009'!U15</f>
        <v>10-19</v>
      </c>
      <c r="V14" s="146">
        <f>'2009'!V15</f>
        <v>5</v>
      </c>
      <c r="W14" s="145">
        <f>'2009'!W15</f>
        <v>7</v>
      </c>
      <c r="X14" s="146">
        <f>'2009'!X15</f>
        <v>8</v>
      </c>
      <c r="Y14" s="145">
        <f>'2009'!Y15</f>
        <v>2</v>
      </c>
      <c r="Z14" s="146">
        <f>'2009'!Z15</f>
        <v>13</v>
      </c>
      <c r="AA14" s="145">
        <f>'2009'!AA15</f>
        <v>15</v>
      </c>
      <c r="AB14" s="146">
        <f>'2009'!AB15</f>
        <v>1</v>
      </c>
      <c r="AC14" s="145">
        <f>'2009'!AC15</f>
        <v>7</v>
      </c>
      <c r="AD14" s="146">
        <f>'2009'!AD15</f>
        <v>8</v>
      </c>
      <c r="AE14" s="145" t="str">
        <f>'2009'!AE15</f>
        <v>9-12</v>
      </c>
      <c r="AF14" s="146">
        <f>'2009'!AF15</f>
        <v>6</v>
      </c>
      <c r="AG14" s="245" t="e">
        <f t="shared" si="0"/>
        <v>#REF!</v>
      </c>
      <c r="AH14" s="327" t="str">
        <f>'2009'!AJ15</f>
        <v>4</v>
      </c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</row>
    <row r="15" spans="1:71" ht="30" customHeight="1">
      <c r="A15" s="103"/>
      <c r="B15" s="165" t="str">
        <f>'2009'!B16</f>
        <v>КХП</v>
      </c>
      <c r="C15" s="145" t="e">
        <f>'2009'!#REF!</f>
        <v>#REF!</v>
      </c>
      <c r="D15" s="146" t="e">
        <f>'2009'!#REF!</f>
        <v>#REF!</v>
      </c>
      <c r="E15" s="147">
        <f>'2009'!C16</f>
        <v>12</v>
      </c>
      <c r="F15" s="148">
        <f>'2009'!D16</f>
        <v>3</v>
      </c>
      <c r="G15" s="145" t="str">
        <f>'2009'!E16</f>
        <v>9-16</v>
      </c>
      <c r="H15" s="146">
        <f>'2009'!F16</f>
        <v>6</v>
      </c>
      <c r="I15" s="145">
        <f>'2009'!G16</f>
        <v>14</v>
      </c>
      <c r="J15" s="146">
        <f>'2009'!H16</f>
        <v>1</v>
      </c>
      <c r="K15" s="145" t="str">
        <f>'2009'!I16</f>
        <v>11-17</v>
      </c>
      <c r="L15" s="146">
        <f>'2009'!J16</f>
        <v>4</v>
      </c>
      <c r="M15" s="145" t="str">
        <f>'2009'!K16</f>
        <v>4</v>
      </c>
      <c r="N15" s="146">
        <f>'2009'!L16</f>
        <v>11</v>
      </c>
      <c r="O15" s="145">
        <f>'2009'!M16</f>
        <v>0</v>
      </c>
      <c r="P15" s="146">
        <f>'2009'!N16</f>
        <v>0</v>
      </c>
      <c r="Q15" s="145">
        <f>'2009'!O16</f>
        <v>17</v>
      </c>
      <c r="R15" s="146">
        <f>'2009'!P16</f>
        <v>1</v>
      </c>
      <c r="S15" s="145">
        <f>'2009'!Q16</f>
        <v>0</v>
      </c>
      <c r="T15" s="146">
        <f>'2009'!R16</f>
        <v>0</v>
      </c>
      <c r="U15" s="145" t="str">
        <f>'2009'!U16</f>
        <v>10-19</v>
      </c>
      <c r="V15" s="146">
        <f>'2009'!V16</f>
        <v>5</v>
      </c>
      <c r="W15" s="145">
        <f>'2009'!W16</f>
        <v>4</v>
      </c>
      <c r="X15" s="146">
        <f>'2009'!X16</f>
        <v>14</v>
      </c>
      <c r="Y15" s="145">
        <f>'2009'!Y16</f>
        <v>6</v>
      </c>
      <c r="Z15" s="146">
        <f>'2009'!Z16</f>
        <v>9</v>
      </c>
      <c r="AA15" s="145">
        <f>'2009'!AA16</f>
        <v>7</v>
      </c>
      <c r="AB15" s="146">
        <f>'2009'!AB16</f>
        <v>8</v>
      </c>
      <c r="AC15" s="145">
        <f>'2009'!AC16</f>
        <v>6</v>
      </c>
      <c r="AD15" s="146">
        <f>'2009'!AD16</f>
        <v>9</v>
      </c>
      <c r="AE15" s="145" t="str">
        <f>'2009'!AE16</f>
        <v>7-8</v>
      </c>
      <c r="AF15" s="146">
        <f>'2009'!AF16</f>
        <v>8</v>
      </c>
      <c r="AG15" s="245" t="e">
        <f t="shared" si="0"/>
        <v>#REF!</v>
      </c>
      <c r="AH15" s="328" t="str">
        <f>'2009'!AJ16</f>
        <v>5</v>
      </c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</row>
    <row r="16" spans="1:71" ht="30" customHeight="1">
      <c r="A16" s="103"/>
      <c r="B16" s="165" t="str">
        <f>'2009'!B17</f>
        <v>АТУ</v>
      </c>
      <c r="C16" s="145" t="e">
        <f>'2009'!#REF!</f>
        <v>#REF!</v>
      </c>
      <c r="D16" s="146" t="e">
        <f>'2009'!#REF!</f>
        <v>#REF!</v>
      </c>
      <c r="E16" s="147">
        <f>'2009'!C17</f>
        <v>4</v>
      </c>
      <c r="F16" s="148">
        <f>'2009'!D17</f>
        <v>11</v>
      </c>
      <c r="G16" s="145" t="str">
        <f>'2009'!E17</f>
        <v>3-4</v>
      </c>
      <c r="H16" s="146">
        <f>'2009'!F17</f>
        <v>12</v>
      </c>
      <c r="I16" s="145">
        <f>'2009'!G17</f>
        <v>0</v>
      </c>
      <c r="J16" s="146">
        <f>'2009'!H17</f>
        <v>0</v>
      </c>
      <c r="K16" s="145">
        <f>'2009'!I17</f>
        <v>8</v>
      </c>
      <c r="L16" s="146">
        <f>'2009'!J17</f>
        <v>7</v>
      </c>
      <c r="M16" s="145" t="str">
        <f>'2009'!K17</f>
        <v>12</v>
      </c>
      <c r="N16" s="146">
        <f>'2009'!L17</f>
        <v>3</v>
      </c>
      <c r="O16" s="145">
        <f>'2009'!M17</f>
        <v>2</v>
      </c>
      <c r="P16" s="146">
        <f>'2009'!N17</f>
        <v>13</v>
      </c>
      <c r="Q16" s="145">
        <f>'2009'!O17</f>
        <v>24</v>
      </c>
      <c r="R16" s="146">
        <f>'2009'!P17</f>
        <v>1</v>
      </c>
      <c r="S16" s="145" t="str">
        <f>'2009'!Q17</f>
        <v>13-14</v>
      </c>
      <c r="T16" s="146">
        <f>'2009'!R17</f>
        <v>1.5</v>
      </c>
      <c r="U16" s="145">
        <f>'2009'!U17</f>
        <v>0</v>
      </c>
      <c r="V16" s="146">
        <f>'2009'!V17</f>
        <v>0</v>
      </c>
      <c r="W16" s="145">
        <f>'2009'!W17</f>
        <v>6</v>
      </c>
      <c r="X16" s="146">
        <f>'2009'!X17</f>
        <v>9</v>
      </c>
      <c r="Y16" s="145">
        <f>'2009'!Y17</f>
        <v>12</v>
      </c>
      <c r="Z16" s="146">
        <f>'2009'!Z17</f>
        <v>3</v>
      </c>
      <c r="AA16" s="145">
        <f>'2009'!AA17</f>
        <v>6</v>
      </c>
      <c r="AB16" s="146">
        <f>'2009'!AB17</f>
        <v>9</v>
      </c>
      <c r="AC16" s="145">
        <f>'2009'!AC17</f>
        <v>4</v>
      </c>
      <c r="AD16" s="146">
        <f>'2009'!AD17</f>
        <v>11</v>
      </c>
      <c r="AE16" s="145" t="str">
        <f>'2009'!AE17</f>
        <v>13-20</v>
      </c>
      <c r="AF16" s="146">
        <f>'2009'!AF17</f>
        <v>2</v>
      </c>
      <c r="AG16" s="245" t="e">
        <f t="shared" si="0"/>
        <v>#REF!</v>
      </c>
      <c r="AH16" s="310" t="str">
        <f>'2009'!AJ17</f>
        <v>6</v>
      </c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</row>
    <row r="17" spans="1:71" ht="30" customHeight="1">
      <c r="A17" s="103"/>
      <c r="B17" s="165" t="str">
        <f>'2009'!B18</f>
        <v>КЦ-1</v>
      </c>
      <c r="C17" s="145" t="e">
        <f>'2009'!#REF!</f>
        <v>#REF!</v>
      </c>
      <c r="D17" s="146" t="e">
        <f>'2009'!#REF!</f>
        <v>#REF!</v>
      </c>
      <c r="E17" s="147">
        <f>'2009'!C18</f>
        <v>3</v>
      </c>
      <c r="F17" s="148">
        <f>'2009'!D18</f>
        <v>12</v>
      </c>
      <c r="G17" s="145" t="str">
        <f>'2009'!E18</f>
        <v>9-16</v>
      </c>
      <c r="H17" s="146">
        <f>'2009'!F18</f>
        <v>6</v>
      </c>
      <c r="I17" s="145">
        <f>'2009'!G18</f>
        <v>15</v>
      </c>
      <c r="J17" s="146">
        <f>'2009'!H18</f>
        <v>1</v>
      </c>
      <c r="K17" s="145">
        <f>'2009'!I18</f>
        <v>4</v>
      </c>
      <c r="L17" s="146">
        <f>'2009'!J18</f>
        <v>11</v>
      </c>
      <c r="M17" s="145" t="str">
        <f>'2009'!K18</f>
        <v>22</v>
      </c>
      <c r="N17" s="146">
        <f>'2009'!L18</f>
        <v>1</v>
      </c>
      <c r="O17" s="145">
        <f>'2009'!M18</f>
        <v>15</v>
      </c>
      <c r="P17" s="146">
        <f>'2009'!N18</f>
        <v>1</v>
      </c>
      <c r="Q17" s="145">
        <f>'2009'!O18</f>
        <v>29</v>
      </c>
      <c r="R17" s="146">
        <f>'2009'!P18</f>
        <v>1</v>
      </c>
      <c r="S17" s="145">
        <f>'2009'!Q18</f>
        <v>4</v>
      </c>
      <c r="T17" s="146">
        <f>'2009'!R18</f>
        <v>11</v>
      </c>
      <c r="U17" s="145" t="str">
        <f>'2009'!U18</f>
        <v>10-19</v>
      </c>
      <c r="V17" s="146">
        <f>'2009'!V18</f>
        <v>5</v>
      </c>
      <c r="W17" s="145">
        <f>'2009'!W18</f>
        <v>1</v>
      </c>
      <c r="X17" s="146">
        <f>'2009'!X18</f>
        <v>15</v>
      </c>
      <c r="Y17" s="145">
        <f>'2009'!Y18</f>
        <v>9</v>
      </c>
      <c r="Z17" s="146">
        <f>'2009'!Z18</f>
        <v>6</v>
      </c>
      <c r="AA17" s="145">
        <f>'2009'!AA18</f>
        <v>8</v>
      </c>
      <c r="AB17" s="146">
        <f>'2009'!AB18</f>
        <v>7</v>
      </c>
      <c r="AC17" s="145">
        <f>'2009'!AC18</f>
        <v>8</v>
      </c>
      <c r="AD17" s="146">
        <f>'2009'!AD18</f>
        <v>7</v>
      </c>
      <c r="AE17" s="145" t="str">
        <f>'2009'!AE18</f>
        <v>13-20</v>
      </c>
      <c r="AF17" s="146">
        <f>'2009'!AF18</f>
        <v>2</v>
      </c>
      <c r="AG17" s="245" t="e">
        <f t="shared" si="0"/>
        <v>#REF!</v>
      </c>
      <c r="AH17" s="310" t="str">
        <f>'2009'!AJ18</f>
        <v>7</v>
      </c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</row>
    <row r="18" spans="1:71" ht="30" customHeight="1">
      <c r="A18" s="103"/>
      <c r="B18" s="165" t="str">
        <f>'2009'!B29</f>
        <v>ЦПМШ</v>
      </c>
      <c r="C18" s="145" t="e">
        <f>'2009'!#REF!</f>
        <v>#REF!</v>
      </c>
      <c r="D18" s="146" t="e">
        <f>'2009'!#REF!</f>
        <v>#REF!</v>
      </c>
      <c r="E18" s="147">
        <f>'2009'!C29</f>
        <v>10</v>
      </c>
      <c r="F18" s="148">
        <f>'2009'!D29</f>
        <v>5</v>
      </c>
      <c r="G18" s="145" t="str">
        <f>'2009'!E29</f>
        <v>9-16</v>
      </c>
      <c r="H18" s="146">
        <f>'2009'!F29</f>
        <v>6</v>
      </c>
      <c r="I18" s="145">
        <f>'2009'!G29</f>
        <v>0</v>
      </c>
      <c r="J18" s="146">
        <f>'2009'!H29</f>
        <v>0</v>
      </c>
      <c r="K18" s="145">
        <f>'2009'!I29</f>
        <v>9</v>
      </c>
      <c r="L18" s="146">
        <f>'2009'!J29</f>
        <v>6</v>
      </c>
      <c r="M18" s="145" t="str">
        <f>'2009'!K29</f>
        <v>19</v>
      </c>
      <c r="N18" s="146">
        <f>'2009'!L29</f>
        <v>1</v>
      </c>
      <c r="O18" s="145">
        <f>'2009'!M29</f>
        <v>0</v>
      </c>
      <c r="P18" s="146">
        <f>'2009'!N29</f>
        <v>0</v>
      </c>
      <c r="Q18" s="145">
        <f>'2009'!O29</f>
        <v>22</v>
      </c>
      <c r="R18" s="146">
        <f>'2009'!P29</f>
        <v>1</v>
      </c>
      <c r="S18" s="145">
        <f>'2009'!Q29</f>
        <v>5</v>
      </c>
      <c r="T18" s="146">
        <f>'2009'!R29</f>
        <v>10</v>
      </c>
      <c r="U18" s="145" t="str">
        <f>'2009'!U29</f>
        <v>4-7</v>
      </c>
      <c r="V18" s="146">
        <f>'2009'!V29</f>
        <v>11</v>
      </c>
      <c r="W18" s="145">
        <f>'2009'!W29</f>
        <v>14</v>
      </c>
      <c r="X18" s="146">
        <f>'2009'!X29</f>
        <v>1</v>
      </c>
      <c r="Y18" s="145">
        <f>'2009'!Y29</f>
        <v>16</v>
      </c>
      <c r="Z18" s="146">
        <f>'2009'!Z29</f>
        <v>1</v>
      </c>
      <c r="AA18" s="145">
        <f>'2009'!AA29</f>
        <v>1</v>
      </c>
      <c r="AB18" s="146">
        <f>'2009'!AB29</f>
        <v>15</v>
      </c>
      <c r="AC18" s="145">
        <f>'2009'!AC29</f>
        <v>14</v>
      </c>
      <c r="AD18" s="146">
        <f>'2009'!AD29</f>
        <v>1</v>
      </c>
      <c r="AE18" s="145" t="str">
        <f>'2009'!AE29</f>
        <v>21-26</v>
      </c>
      <c r="AF18" s="146">
        <f>'2009'!AF29</f>
        <v>1</v>
      </c>
      <c r="AG18" s="245" t="e">
        <f t="shared" si="0"/>
        <v>#REF!</v>
      </c>
      <c r="AH18" s="310" t="str">
        <f>'2009'!AJ29</f>
        <v>12</v>
      </c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</row>
    <row r="19" spans="1:71" ht="30" customHeight="1">
      <c r="A19" s="103"/>
      <c r="B19" s="330" t="str">
        <f>'2009'!B53</f>
        <v>Центр автоматизации технологических процессов</v>
      </c>
      <c r="C19" s="331" t="e">
        <f>'2009'!#REF!</f>
        <v>#REF!</v>
      </c>
      <c r="D19" s="332" t="e">
        <f>'2009'!#REF!</f>
        <v>#REF!</v>
      </c>
      <c r="E19" s="333">
        <f>'2009'!C53</f>
        <v>0</v>
      </c>
      <c r="F19" s="334">
        <f>'2009'!D53</f>
        <v>0</v>
      </c>
      <c r="G19" s="331" t="str">
        <f>'2009'!E53</f>
        <v>17-31</v>
      </c>
      <c r="H19" s="332">
        <f>'2009'!F53</f>
        <v>1</v>
      </c>
      <c r="I19" s="331">
        <f>'2009'!G53</f>
        <v>0</v>
      </c>
      <c r="J19" s="332">
        <f>'2009'!H53</f>
        <v>0</v>
      </c>
      <c r="K19" s="331">
        <f>'2009'!I53</f>
        <v>0</v>
      </c>
      <c r="L19" s="332">
        <f>'2009'!J53</f>
        <v>0</v>
      </c>
      <c r="M19" s="331">
        <f>'2009'!K53</f>
        <v>0</v>
      </c>
      <c r="N19" s="332">
        <f>'2009'!L53</f>
        <v>0</v>
      </c>
      <c r="O19" s="331">
        <f>'2009'!M53</f>
        <v>0</v>
      </c>
      <c r="P19" s="332">
        <f>'2009'!N53</f>
        <v>0</v>
      </c>
      <c r="Q19" s="331">
        <f>'2009'!O53</f>
        <v>11</v>
      </c>
      <c r="R19" s="332">
        <f>'2009'!P53</f>
        <v>4</v>
      </c>
      <c r="S19" s="331">
        <f>'2009'!Q53</f>
        <v>0</v>
      </c>
      <c r="T19" s="332">
        <f>'2009'!R53</f>
        <v>0</v>
      </c>
      <c r="U19" s="331">
        <f>'2009'!U53</f>
        <v>0</v>
      </c>
      <c r="V19" s="332">
        <f>'2009'!V53</f>
        <v>0</v>
      </c>
      <c r="W19" s="331">
        <f>'2009'!W53</f>
        <v>0</v>
      </c>
      <c r="X19" s="332">
        <f>'2009'!X53</f>
        <v>0</v>
      </c>
      <c r="Y19" s="331">
        <f>'2009'!Y53</f>
        <v>0</v>
      </c>
      <c r="Z19" s="332">
        <f>'2009'!Z53</f>
        <v>0</v>
      </c>
      <c r="AA19" s="331">
        <f>'2009'!AA53</f>
        <v>0</v>
      </c>
      <c r="AB19" s="332">
        <f>'2009'!AB53</f>
        <v>0</v>
      </c>
      <c r="AC19" s="331">
        <f>'2009'!AC53</f>
        <v>0</v>
      </c>
      <c r="AD19" s="332">
        <f>'2009'!AD53</f>
        <v>0</v>
      </c>
      <c r="AE19" s="331">
        <f>'2009'!AE53</f>
        <v>0</v>
      </c>
      <c r="AF19" s="332">
        <f>'2009'!AF53</f>
        <v>0</v>
      </c>
      <c r="AG19" s="245" t="e">
        <f t="shared" si="0"/>
        <v>#REF!</v>
      </c>
      <c r="AH19" s="328">
        <v>9</v>
      </c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</row>
    <row r="20" spans="1:71" ht="30" customHeight="1">
      <c r="A20" s="103"/>
      <c r="B20" s="165" t="str">
        <f>'2009'!B30</f>
        <v>ЦВС</v>
      </c>
      <c r="C20" s="145" t="e">
        <f>'2009'!#REF!</f>
        <v>#REF!</v>
      </c>
      <c r="D20" s="146" t="e">
        <f>'2009'!#REF!</f>
        <v>#REF!</v>
      </c>
      <c r="E20" s="147">
        <f>'2009'!C30</f>
        <v>15</v>
      </c>
      <c r="F20" s="148">
        <f>'2009'!D30</f>
        <v>1</v>
      </c>
      <c r="G20" s="145" t="str">
        <f>'2009'!E30</f>
        <v>5-8</v>
      </c>
      <c r="H20" s="146">
        <f>'2009'!F30</f>
        <v>10</v>
      </c>
      <c r="I20" s="145">
        <f>'2009'!G30</f>
        <v>12</v>
      </c>
      <c r="J20" s="146">
        <f>'2009'!H30</f>
        <v>3</v>
      </c>
      <c r="K20" s="145" t="str">
        <f>'2009'!I30</f>
        <v>7</v>
      </c>
      <c r="L20" s="146">
        <f>'2009'!J30</f>
        <v>8</v>
      </c>
      <c r="M20" s="145" t="str">
        <f>'2009'!K30</f>
        <v>14</v>
      </c>
      <c r="N20" s="146">
        <f>'2009'!L30</f>
        <v>1</v>
      </c>
      <c r="O20" s="145" t="str">
        <f>'2009'!M30</f>
        <v>17</v>
      </c>
      <c r="P20" s="146">
        <f>'2009'!N30</f>
        <v>1</v>
      </c>
      <c r="Q20" s="145" t="str">
        <f>'2009'!O30</f>
        <v>19</v>
      </c>
      <c r="R20" s="146">
        <f>'2009'!P30</f>
        <v>1</v>
      </c>
      <c r="S20" s="145" t="str">
        <f>'2009'!Q30</f>
        <v>10-11</v>
      </c>
      <c r="T20" s="146">
        <f>'2009'!R30</f>
        <v>4.5</v>
      </c>
      <c r="U20" s="145" t="str">
        <f>'2009'!U30</f>
        <v>4-7</v>
      </c>
      <c r="V20" s="146">
        <f>'2009'!V30</f>
        <v>11</v>
      </c>
      <c r="W20" s="145">
        <f>'2009'!W30</f>
        <v>7</v>
      </c>
      <c r="X20" s="146">
        <f>'2009'!X30</f>
        <v>11</v>
      </c>
      <c r="Y20" s="145">
        <f>'2009'!Y30</f>
        <v>14</v>
      </c>
      <c r="Z20" s="146">
        <f>'2009'!Z30</f>
        <v>1</v>
      </c>
      <c r="AA20" s="145">
        <f>'2009'!AA30</f>
        <v>17</v>
      </c>
      <c r="AB20" s="146">
        <f>'2009'!AB30</f>
        <v>1</v>
      </c>
      <c r="AC20" s="145">
        <f>'2009'!AC30</f>
        <v>12</v>
      </c>
      <c r="AD20" s="146">
        <f>'2009'!AD30</f>
        <v>3</v>
      </c>
      <c r="AE20" s="145" t="str">
        <f>'2009'!AE30</f>
        <v>27-29</v>
      </c>
      <c r="AF20" s="146">
        <f>'2009'!AF30</f>
        <v>1</v>
      </c>
      <c r="AG20" s="245" t="e">
        <f t="shared" si="0"/>
        <v>#REF!</v>
      </c>
      <c r="AH20" s="310">
        <v>10</v>
      </c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</row>
    <row r="21" spans="1:71" ht="30" customHeight="1">
      <c r="A21" s="103"/>
      <c r="B21" s="165" t="str">
        <f>'2009'!B54</f>
        <v>РЦПО</v>
      </c>
      <c r="C21" s="145" t="e">
        <f>'2009'!#REF!</f>
        <v>#REF!</v>
      </c>
      <c r="D21" s="146" t="e">
        <f>'2009'!#REF!</f>
        <v>#REF!</v>
      </c>
      <c r="E21" s="147">
        <f>'2009'!C54</f>
        <v>0</v>
      </c>
      <c r="F21" s="148">
        <f>'2009'!D54</f>
        <v>0</v>
      </c>
      <c r="G21" s="145" t="str">
        <f>'2009'!E54</f>
        <v>17-31</v>
      </c>
      <c r="H21" s="146">
        <f>'2009'!F54</f>
        <v>1</v>
      </c>
      <c r="I21" s="145">
        <f>'2009'!G54</f>
        <v>0</v>
      </c>
      <c r="J21" s="146">
        <f>'2009'!H54</f>
        <v>0</v>
      </c>
      <c r="K21" s="145">
        <f>'2009'!I54</f>
        <v>0</v>
      </c>
      <c r="L21" s="146">
        <f>'2009'!J54</f>
        <v>0</v>
      </c>
      <c r="M21" s="145">
        <f>'2009'!K54</f>
        <v>0</v>
      </c>
      <c r="N21" s="146">
        <f>'2009'!L54</f>
        <v>0</v>
      </c>
      <c r="O21" s="145">
        <f>'2009'!M54</f>
        <v>0</v>
      </c>
      <c r="P21" s="146">
        <f>'2009'!N54</f>
        <v>0</v>
      </c>
      <c r="Q21" s="145">
        <f>'2009'!O54</f>
        <v>16</v>
      </c>
      <c r="R21" s="146">
        <f>'2009'!P54</f>
        <v>1</v>
      </c>
      <c r="S21" s="145">
        <f>'2009'!Q54</f>
        <v>0</v>
      </c>
      <c r="T21" s="146">
        <f>'2009'!R54</f>
        <v>0</v>
      </c>
      <c r="U21" s="145">
        <f>'2009'!U54</f>
        <v>0</v>
      </c>
      <c r="V21" s="146">
        <f>'2009'!V54</f>
        <v>0</v>
      </c>
      <c r="W21" s="145">
        <f>'2009'!W54</f>
        <v>0</v>
      </c>
      <c r="X21" s="146">
        <f>'2009'!X54</f>
        <v>0</v>
      </c>
      <c r="Y21" s="145">
        <f>'2009'!Y54</f>
        <v>15</v>
      </c>
      <c r="Z21" s="146">
        <f>'2009'!Z54</f>
        <v>1</v>
      </c>
      <c r="AA21" s="145">
        <f>'2009'!AA54</f>
        <v>0</v>
      </c>
      <c r="AB21" s="146">
        <f>'2009'!AB54</f>
        <v>0</v>
      </c>
      <c r="AC21" s="145">
        <f>'2009'!AC54</f>
        <v>0</v>
      </c>
      <c r="AD21" s="146">
        <f>'2009'!AD54</f>
        <v>0</v>
      </c>
      <c r="AE21" s="145" t="str">
        <f>'2009'!AE54</f>
        <v>13-20</v>
      </c>
      <c r="AF21" s="146">
        <f>'2009'!AF54</f>
        <v>2</v>
      </c>
      <c r="AG21" s="245" t="e">
        <f t="shared" si="0"/>
        <v>#REF!</v>
      </c>
      <c r="AH21" s="310">
        <v>11</v>
      </c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</row>
    <row r="22" spans="1:71" ht="30" customHeight="1">
      <c r="A22" s="103"/>
      <c r="B22" s="165" t="str">
        <f>'2009'!B31</f>
        <v>ФСЦ</v>
      </c>
      <c r="C22" s="145" t="e">
        <f>'2009'!#REF!</f>
        <v>#REF!</v>
      </c>
      <c r="D22" s="146" t="e">
        <f>'2009'!#REF!</f>
        <v>#REF!</v>
      </c>
      <c r="E22" s="147">
        <f>'2009'!C31</f>
        <v>0</v>
      </c>
      <c r="F22" s="148">
        <f>'2009'!D31</f>
        <v>0</v>
      </c>
      <c r="G22" s="145" t="str">
        <f>'2009'!E31</f>
        <v>3-4</v>
      </c>
      <c r="H22" s="146">
        <f>'2009'!F31</f>
        <v>12</v>
      </c>
      <c r="I22" s="145">
        <f>'2009'!G31</f>
        <v>0</v>
      </c>
      <c r="J22" s="146">
        <f>'2009'!H31</f>
        <v>0</v>
      </c>
      <c r="K22" s="145">
        <f>'2009'!I31</f>
        <v>0</v>
      </c>
      <c r="L22" s="146">
        <f>'2009'!J31</f>
        <v>0</v>
      </c>
      <c r="M22" s="145">
        <f>'2009'!K31</f>
        <v>0</v>
      </c>
      <c r="N22" s="146">
        <f>'2009'!L31</f>
        <v>0</v>
      </c>
      <c r="O22" s="145">
        <f>'2009'!M31</f>
        <v>0</v>
      </c>
      <c r="P22" s="146">
        <f>'2009'!N31</f>
        <v>0</v>
      </c>
      <c r="Q22" s="145">
        <f>'2009'!O31</f>
        <v>0</v>
      </c>
      <c r="R22" s="146">
        <f>'2009'!P31</f>
        <v>0</v>
      </c>
      <c r="S22" s="145">
        <f>'2009'!Q31</f>
        <v>0</v>
      </c>
      <c r="T22" s="146">
        <f>'2009'!R31</f>
        <v>0</v>
      </c>
      <c r="U22" s="145">
        <f>'2009'!U31</f>
        <v>0</v>
      </c>
      <c r="V22" s="146">
        <f>'2009'!V31</f>
        <v>0</v>
      </c>
      <c r="W22" s="145">
        <f>'2009'!W31</f>
        <v>9</v>
      </c>
      <c r="X22" s="146">
        <f>'2009'!X31</f>
        <v>6</v>
      </c>
      <c r="Y22" s="145">
        <f>'2009'!Y31</f>
        <v>0</v>
      </c>
      <c r="Z22" s="146">
        <f>'2009'!Z31</f>
        <v>0</v>
      </c>
      <c r="AA22" s="145">
        <f>'2009'!AA31</f>
        <v>9</v>
      </c>
      <c r="AB22" s="146">
        <f>'2009'!AB31</f>
        <v>6</v>
      </c>
      <c r="AC22" s="145">
        <f>'2009'!AC31</f>
        <v>0</v>
      </c>
      <c r="AD22" s="146">
        <f>'2009'!AD31</f>
        <v>0</v>
      </c>
      <c r="AE22" s="145">
        <f>'2009'!AE31</f>
        <v>6</v>
      </c>
      <c r="AF22" s="146">
        <f>'2009'!AF31</f>
        <v>9</v>
      </c>
      <c r="AG22" s="245" t="e">
        <f t="shared" si="0"/>
        <v>#REF!</v>
      </c>
      <c r="AH22" s="310">
        <v>12</v>
      </c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</row>
    <row r="23" spans="1:71" ht="30" customHeight="1">
      <c r="A23" s="103"/>
      <c r="B23" s="165" t="str">
        <f>'2009'!B19</f>
        <v>ПГП</v>
      </c>
      <c r="C23" s="145" t="e">
        <f>'2009'!#REF!</f>
        <v>#REF!</v>
      </c>
      <c r="D23" s="146" t="e">
        <f>'2009'!#REF!</f>
        <v>#REF!</v>
      </c>
      <c r="E23" s="147">
        <f>'2009'!C19</f>
        <v>0</v>
      </c>
      <c r="F23" s="148">
        <f>'2009'!D19</f>
        <v>0</v>
      </c>
      <c r="G23" s="145" t="str">
        <f>'2009'!E19</f>
        <v>5-8</v>
      </c>
      <c r="H23" s="146">
        <f>'2009'!F19</f>
        <v>10</v>
      </c>
      <c r="I23" s="145">
        <f>'2009'!G19</f>
        <v>13</v>
      </c>
      <c r="J23" s="146">
        <f>'2009'!H19</f>
        <v>2</v>
      </c>
      <c r="K23" s="145">
        <f>'2009'!I19</f>
        <v>0</v>
      </c>
      <c r="L23" s="146">
        <f>'2009'!J19</f>
        <v>0</v>
      </c>
      <c r="M23" s="145" t="str">
        <f>'2009'!K19</f>
        <v>1</v>
      </c>
      <c r="N23" s="146">
        <f>'2009'!L19</f>
        <v>15</v>
      </c>
      <c r="O23" s="145">
        <f>'2009'!M19</f>
        <v>0</v>
      </c>
      <c r="P23" s="146">
        <f>'2009'!N19</f>
        <v>0</v>
      </c>
      <c r="Q23" s="145">
        <f>'2009'!O19</f>
        <v>30</v>
      </c>
      <c r="R23" s="146">
        <f>'2009'!P19</f>
        <v>1</v>
      </c>
      <c r="S23" s="145">
        <f>'2009'!Q19</f>
        <v>0</v>
      </c>
      <c r="T23" s="146">
        <f>'2009'!R19</f>
        <v>0</v>
      </c>
      <c r="U23" s="145" t="str">
        <f>'2009'!U19</f>
        <v>3</v>
      </c>
      <c r="V23" s="146">
        <f>'2009'!V19</f>
        <v>12</v>
      </c>
      <c r="W23" s="145">
        <f>'2009'!W19</f>
        <v>3</v>
      </c>
      <c r="X23" s="146">
        <f>'2009'!X19</f>
        <v>12</v>
      </c>
      <c r="Y23" s="145">
        <f>'2009'!Y19</f>
        <v>0</v>
      </c>
      <c r="Z23" s="146">
        <f>'2009'!Z19</f>
        <v>0</v>
      </c>
      <c r="AA23" s="145">
        <f>'2009'!AA19</f>
        <v>0</v>
      </c>
      <c r="AB23" s="146">
        <f>'2009'!AB19</f>
        <v>0</v>
      </c>
      <c r="AC23" s="145">
        <f>'2009'!AC19</f>
        <v>0</v>
      </c>
      <c r="AD23" s="146">
        <f>'2009'!AD19</f>
        <v>0</v>
      </c>
      <c r="AE23" s="145" t="str">
        <f>'2009'!AE19</f>
        <v>9-12</v>
      </c>
      <c r="AF23" s="146">
        <f>'2009'!AF19</f>
        <v>6</v>
      </c>
      <c r="AG23" s="245" t="e">
        <f t="shared" si="0"/>
        <v>#REF!</v>
      </c>
      <c r="AH23" s="310" t="str">
        <f>'2009'!AJ19</f>
        <v>13</v>
      </c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</row>
    <row r="24" spans="1:71" ht="30" customHeight="1">
      <c r="A24" s="103"/>
      <c r="B24" s="165" t="str">
        <f>'2009'!B32</f>
        <v>Кислородный цех</v>
      </c>
      <c r="C24" s="145" t="e">
        <f>'2009'!#REF!</f>
        <v>#REF!</v>
      </c>
      <c r="D24" s="146" t="e">
        <f>'2009'!#REF!</f>
        <v>#REF!</v>
      </c>
      <c r="E24" s="147">
        <f>'2009'!C32</f>
        <v>0</v>
      </c>
      <c r="F24" s="148">
        <f>'2009'!D32</f>
        <v>0</v>
      </c>
      <c r="G24" s="145">
        <f>'2009'!E32</f>
        <v>0</v>
      </c>
      <c r="H24" s="146">
        <f>'2009'!F32</f>
        <v>0</v>
      </c>
      <c r="I24" s="145">
        <f>'2009'!G32</f>
        <v>0</v>
      </c>
      <c r="J24" s="146">
        <f>'2009'!H32</f>
        <v>0</v>
      </c>
      <c r="K24" s="145">
        <f>'2009'!I32</f>
        <v>0</v>
      </c>
      <c r="L24" s="146">
        <f>'2009'!J32</f>
        <v>0</v>
      </c>
      <c r="M24" s="145" t="str">
        <f>'2009'!K32</f>
        <v>25</v>
      </c>
      <c r="N24" s="146">
        <f>'2009'!L32</f>
        <v>1</v>
      </c>
      <c r="O24" s="145">
        <f>'2009'!M32</f>
        <v>10</v>
      </c>
      <c r="P24" s="146">
        <f>'2009'!N32</f>
        <v>5</v>
      </c>
      <c r="Q24" s="145">
        <f>'2009'!O32</f>
        <v>18</v>
      </c>
      <c r="R24" s="146">
        <f>'2009'!P32</f>
        <v>1</v>
      </c>
      <c r="S24" s="145">
        <f>'2009'!Q32</f>
        <v>0</v>
      </c>
      <c r="T24" s="146">
        <f>'2009'!R32</f>
        <v>0</v>
      </c>
      <c r="U24" s="145">
        <f>'2009'!U32</f>
        <v>0</v>
      </c>
      <c r="V24" s="146">
        <f>'2009'!V32</f>
        <v>0</v>
      </c>
      <c r="W24" s="145">
        <f>'2009'!W32</f>
        <v>0</v>
      </c>
      <c r="X24" s="146">
        <f>'2009'!X32</f>
        <v>0</v>
      </c>
      <c r="Y24" s="145">
        <f>'2009'!Y32</f>
        <v>0</v>
      </c>
      <c r="Z24" s="146">
        <f>'2009'!Z32</f>
        <v>0</v>
      </c>
      <c r="AA24" s="145">
        <f>'2009'!AA32</f>
        <v>0</v>
      </c>
      <c r="AB24" s="146">
        <f>'2009'!AB32</f>
        <v>0</v>
      </c>
      <c r="AC24" s="145">
        <f>'2009'!AC32</f>
        <v>0</v>
      </c>
      <c r="AD24" s="146">
        <f>'2009'!AD32</f>
        <v>0</v>
      </c>
      <c r="AE24" s="145">
        <f>'2009'!AE32</f>
        <v>2</v>
      </c>
      <c r="AF24" s="146">
        <f>'2009'!AF32</f>
        <v>13</v>
      </c>
      <c r="AG24" s="245" t="e">
        <f t="shared" si="0"/>
        <v>#REF!</v>
      </c>
      <c r="AH24" s="310">
        <v>14</v>
      </c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</row>
    <row r="25" spans="1:71" ht="30" customHeight="1">
      <c r="A25" s="103"/>
      <c r="B25" s="165" t="str">
        <f>'2009'!B20</f>
        <v>Дирекция по безопасности</v>
      </c>
      <c r="C25" s="145" t="e">
        <f>'2009'!#REF!</f>
        <v>#REF!</v>
      </c>
      <c r="D25" s="146" t="e">
        <f>'2009'!#REF!</f>
        <v>#REF!</v>
      </c>
      <c r="E25" s="147">
        <f>'2009'!C20</f>
        <v>0</v>
      </c>
      <c r="F25" s="148">
        <f>'2009'!D20</f>
        <v>0</v>
      </c>
      <c r="G25" s="145" t="str">
        <f>'2009'!E20</f>
        <v>17-31</v>
      </c>
      <c r="H25" s="146">
        <f>'2009'!F20</f>
        <v>1</v>
      </c>
      <c r="I25" s="145">
        <f>'2009'!G20</f>
        <v>0</v>
      </c>
      <c r="J25" s="146">
        <f>'2009'!H20</f>
        <v>0</v>
      </c>
      <c r="K25" s="145">
        <f>'2009'!I20</f>
        <v>1</v>
      </c>
      <c r="L25" s="146">
        <f>'2009'!J20</f>
        <v>15</v>
      </c>
      <c r="M25" s="145" t="str">
        <f>'2009'!K20</f>
        <v>9</v>
      </c>
      <c r="N25" s="146">
        <f>'2009'!L20</f>
        <v>6</v>
      </c>
      <c r="O25" s="145">
        <f>'2009'!M20</f>
        <v>11</v>
      </c>
      <c r="P25" s="146">
        <f>'2009'!N20</f>
        <v>4</v>
      </c>
      <c r="Q25" s="145">
        <f>'2009'!O20</f>
        <v>20</v>
      </c>
      <c r="R25" s="146">
        <f>'2009'!P20</f>
        <v>1</v>
      </c>
      <c r="S25" s="145">
        <f>'2009'!Q20</f>
        <v>0</v>
      </c>
      <c r="T25" s="146">
        <f>'2009'!R20</f>
        <v>0</v>
      </c>
      <c r="U25" s="145">
        <f>'2009'!U20</f>
        <v>2</v>
      </c>
      <c r="V25" s="146">
        <f>'2009'!V20</f>
        <v>13</v>
      </c>
      <c r="W25" s="145">
        <f>'2009'!W20</f>
        <v>2</v>
      </c>
      <c r="X25" s="146">
        <f>'2009'!X20</f>
        <v>13</v>
      </c>
      <c r="Y25" s="145">
        <f>'2009'!Y20</f>
        <v>0</v>
      </c>
      <c r="Z25" s="146">
        <f>'2009'!Z20</f>
        <v>0</v>
      </c>
      <c r="AA25" s="145">
        <f>'2009'!AA20</f>
        <v>0</v>
      </c>
      <c r="AB25" s="146">
        <f>'2009'!AB20</f>
        <v>0</v>
      </c>
      <c r="AC25" s="145">
        <f>'2009'!AC20</f>
        <v>0</v>
      </c>
      <c r="AD25" s="146">
        <f>'2009'!AD20</f>
        <v>0</v>
      </c>
      <c r="AE25" s="145">
        <f>'2009'!AE20</f>
        <v>0</v>
      </c>
      <c r="AF25" s="146">
        <f>'2009'!AF20</f>
        <v>0</v>
      </c>
      <c r="AG25" s="245" t="e">
        <f t="shared" si="0"/>
        <v>#REF!</v>
      </c>
      <c r="AH25" s="310">
        <v>15</v>
      </c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</row>
    <row r="26" spans="1:71" ht="30" customHeight="1">
      <c r="A26" s="103"/>
      <c r="B26" s="165" t="str">
        <f>'2009'!B21</f>
        <v>ПХПП</v>
      </c>
      <c r="C26" s="145" t="e">
        <f>'2009'!#REF!</f>
        <v>#REF!</v>
      </c>
      <c r="D26" s="146" t="e">
        <f>'2009'!#REF!</f>
        <v>#REF!</v>
      </c>
      <c r="E26" s="147">
        <f>'2009'!C21</f>
        <v>5</v>
      </c>
      <c r="F26" s="148">
        <f>'2009'!D21</f>
        <v>10</v>
      </c>
      <c r="G26" s="145" t="str">
        <f>'2009'!E21</f>
        <v>9-16</v>
      </c>
      <c r="H26" s="146">
        <f>'2009'!F21</f>
        <v>6</v>
      </c>
      <c r="I26" s="145">
        <f>'2009'!G21</f>
        <v>0</v>
      </c>
      <c r="J26" s="146">
        <f>'2009'!H21</f>
        <v>0</v>
      </c>
      <c r="K26" s="145">
        <f>'2009'!I21</f>
        <v>0</v>
      </c>
      <c r="L26" s="146">
        <f>'2009'!J21</f>
        <v>0</v>
      </c>
      <c r="M26" s="145">
        <f>'2009'!K21</f>
        <v>0</v>
      </c>
      <c r="N26" s="146">
        <f>'2009'!L21</f>
        <v>0</v>
      </c>
      <c r="O26" s="145">
        <f>'2009'!M21</f>
        <v>0</v>
      </c>
      <c r="P26" s="146">
        <f>'2009'!N21</f>
        <v>0</v>
      </c>
      <c r="Q26" s="145">
        <f>'2009'!O21</f>
        <v>36</v>
      </c>
      <c r="R26" s="146">
        <f>'2009'!P21</f>
        <v>1</v>
      </c>
      <c r="S26" s="145">
        <f>'2009'!Q21</f>
        <v>0</v>
      </c>
      <c r="T26" s="146">
        <f>'2009'!R21</f>
        <v>0</v>
      </c>
      <c r="U26" s="145" t="str">
        <f>'2009'!U21</f>
        <v>3</v>
      </c>
      <c r="V26" s="146">
        <f>'2009'!V21</f>
        <v>12</v>
      </c>
      <c r="W26" s="145">
        <f>'2009'!W21</f>
        <v>5</v>
      </c>
      <c r="X26" s="146">
        <f>'2009'!X21</f>
        <v>10</v>
      </c>
      <c r="Y26" s="145">
        <f>'2009'!Y21</f>
        <v>0</v>
      </c>
      <c r="Z26" s="146">
        <f>'2009'!Z21</f>
        <v>0</v>
      </c>
      <c r="AA26" s="145">
        <f>'2009'!AA21</f>
        <v>0</v>
      </c>
      <c r="AB26" s="146">
        <f>'2009'!AB21</f>
        <v>0</v>
      </c>
      <c r="AC26" s="145">
        <f>'2009'!AC21</f>
        <v>0</v>
      </c>
      <c r="AD26" s="146">
        <f>'2009'!AD21</f>
        <v>0</v>
      </c>
      <c r="AE26" s="145" t="str">
        <f>'2009'!AE21</f>
        <v>13-20</v>
      </c>
      <c r="AF26" s="146">
        <f>'2009'!AF21</f>
        <v>2</v>
      </c>
      <c r="AG26" s="245" t="e">
        <f t="shared" si="0"/>
        <v>#REF!</v>
      </c>
      <c r="AH26" s="310">
        <v>16</v>
      </c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</row>
    <row r="27" spans="1:71" ht="30" customHeight="1">
      <c r="A27" s="103"/>
      <c r="B27" s="165" t="str">
        <f>'2009'!B33</f>
        <v>ПАТМ металлобаза</v>
      </c>
      <c r="C27" s="145" t="e">
        <f>'2009'!#REF!</f>
        <v>#REF!</v>
      </c>
      <c r="D27" s="146" t="e">
        <f>'2009'!#REF!</f>
        <v>#REF!</v>
      </c>
      <c r="E27" s="147">
        <f>'2009'!C33</f>
        <v>0</v>
      </c>
      <c r="F27" s="148">
        <f>'2009'!D33</f>
        <v>0</v>
      </c>
      <c r="G27" s="145" t="str">
        <f>'2009'!E33</f>
        <v>17-31</v>
      </c>
      <c r="H27" s="146">
        <f>'2009'!F33</f>
        <v>1</v>
      </c>
      <c r="I27" s="145">
        <f>'2009'!G33</f>
        <v>0</v>
      </c>
      <c r="J27" s="146">
        <f>'2009'!H33</f>
        <v>0</v>
      </c>
      <c r="K27" s="145" t="str">
        <f>'2009'!I33</f>
        <v>11-17</v>
      </c>
      <c r="L27" s="146">
        <f>'2009'!J33</f>
        <v>4</v>
      </c>
      <c r="M27" s="145" t="str">
        <f>'2009'!K33</f>
        <v>20</v>
      </c>
      <c r="N27" s="146">
        <f>'2009'!L33</f>
        <v>1</v>
      </c>
      <c r="O27" s="145">
        <f>'2009'!M33</f>
        <v>0</v>
      </c>
      <c r="P27" s="146">
        <f>'2009'!N33</f>
        <v>0</v>
      </c>
      <c r="Q27" s="145">
        <f>'2009'!O33</f>
        <v>7</v>
      </c>
      <c r="R27" s="146">
        <f>'2009'!P33</f>
        <v>8</v>
      </c>
      <c r="S27" s="145">
        <f>'2009'!Q33</f>
        <v>0</v>
      </c>
      <c r="T27" s="146">
        <f>'2009'!R33</f>
        <v>0</v>
      </c>
      <c r="U27" s="145">
        <f>'2009'!U33</f>
        <v>0</v>
      </c>
      <c r="V27" s="146">
        <f>'2009'!V33</f>
        <v>0</v>
      </c>
      <c r="W27" s="145">
        <f>'2009'!W33</f>
        <v>0</v>
      </c>
      <c r="X27" s="146">
        <f>'2009'!X33</f>
        <v>0</v>
      </c>
      <c r="Y27" s="145">
        <f>'2009'!Y33</f>
        <v>13</v>
      </c>
      <c r="Z27" s="146">
        <f>'2009'!Z33</f>
        <v>2</v>
      </c>
      <c r="AA27" s="145">
        <f>'2009'!AA33</f>
        <v>0</v>
      </c>
      <c r="AB27" s="146">
        <f>'2009'!AB33</f>
        <v>0</v>
      </c>
      <c r="AC27" s="145">
        <f>'2009'!AC33</f>
        <v>0</v>
      </c>
      <c r="AD27" s="146">
        <f>'2009'!AD33</f>
        <v>0</v>
      </c>
      <c r="AE27" s="145" t="str">
        <f>'2009'!AE33</f>
        <v>13-20</v>
      </c>
      <c r="AF27" s="146">
        <f>'2009'!AF33</f>
        <v>2</v>
      </c>
      <c r="AG27" s="245" t="e">
        <f t="shared" si="0"/>
        <v>#REF!</v>
      </c>
      <c r="AH27" s="310">
        <v>17</v>
      </c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</row>
    <row r="28" spans="1:71" ht="30" customHeight="1">
      <c r="A28" s="103"/>
      <c r="B28" s="165" t="str">
        <f>'2009'!B55</f>
        <v>Липецкая станция аэрации</v>
      </c>
      <c r="C28" s="145" t="e">
        <f>'2009'!#REF!</f>
        <v>#REF!</v>
      </c>
      <c r="D28" s="146" t="e">
        <f>'2009'!#REF!</f>
        <v>#REF!</v>
      </c>
      <c r="E28" s="147">
        <f>'2009'!C55</f>
        <v>0</v>
      </c>
      <c r="F28" s="148">
        <f>'2009'!D55</f>
        <v>0</v>
      </c>
      <c r="G28" s="145" t="str">
        <f>'2009'!E55</f>
        <v>17-31</v>
      </c>
      <c r="H28" s="146">
        <f>'2009'!F55</f>
        <v>1</v>
      </c>
      <c r="I28" s="145">
        <f>'2009'!G55</f>
        <v>0</v>
      </c>
      <c r="J28" s="146">
        <f>'2009'!H55</f>
        <v>0</v>
      </c>
      <c r="K28" s="145">
        <f>'2009'!I55</f>
        <v>0</v>
      </c>
      <c r="L28" s="146">
        <f>'2009'!J55</f>
        <v>0</v>
      </c>
      <c r="M28" s="145" t="str">
        <f>'2009'!K55</f>
        <v>21</v>
      </c>
      <c r="N28" s="146">
        <f>'2009'!L55</f>
        <v>1</v>
      </c>
      <c r="O28" s="145">
        <f>'2009'!M55</f>
        <v>0</v>
      </c>
      <c r="P28" s="146">
        <f>'2009'!N55</f>
        <v>0</v>
      </c>
      <c r="Q28" s="145" t="str">
        <f>'2009'!O55</f>
        <v>33</v>
      </c>
      <c r="R28" s="146">
        <f>'2009'!P55</f>
        <v>1</v>
      </c>
      <c r="S28" s="145">
        <f>'2009'!Q55</f>
        <v>0</v>
      </c>
      <c r="T28" s="146">
        <f>'2009'!R55</f>
        <v>0</v>
      </c>
      <c r="U28" s="145">
        <f>'2009'!U55</f>
        <v>0</v>
      </c>
      <c r="V28" s="146">
        <f>'2009'!V55</f>
        <v>0</v>
      </c>
      <c r="W28" s="145">
        <f>'2009'!W55</f>
        <v>0</v>
      </c>
      <c r="X28" s="146">
        <f>'2009'!X55</f>
        <v>0</v>
      </c>
      <c r="Y28" s="145">
        <f>'2009'!Y55</f>
        <v>0</v>
      </c>
      <c r="Z28" s="146">
        <f>'2009'!Z55</f>
        <v>0</v>
      </c>
      <c r="AA28" s="145">
        <f>'2009'!AA55</f>
        <v>0</v>
      </c>
      <c r="AB28" s="146">
        <f>'2009'!AB55</f>
        <v>0</v>
      </c>
      <c r="AC28" s="145">
        <f>'2009'!AC55</f>
        <v>0</v>
      </c>
      <c r="AD28" s="146">
        <f>'2009'!AD55</f>
        <v>0</v>
      </c>
      <c r="AE28" s="145" t="str">
        <f>'2009'!AE55</f>
        <v>21-26</v>
      </c>
      <c r="AF28" s="146">
        <f>'2009'!AF55</f>
        <v>1</v>
      </c>
      <c r="AG28" s="245" t="e">
        <f t="shared" si="0"/>
        <v>#REF!</v>
      </c>
      <c r="AH28" s="311">
        <f>'2009'!AJ55</f>
        <v>0</v>
      </c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</row>
    <row r="29" spans="1:71" ht="30" customHeight="1">
      <c r="A29" s="103"/>
      <c r="B29" s="165" t="str">
        <f>'2009'!B34</f>
        <v>цех КИПиА</v>
      </c>
      <c r="C29" s="145" t="e">
        <f>'2009'!#REF!</f>
        <v>#REF!</v>
      </c>
      <c r="D29" s="146" t="e">
        <f>'2009'!#REF!</f>
        <v>#REF!</v>
      </c>
      <c r="E29" s="147">
        <f>'2009'!C34</f>
        <v>0</v>
      </c>
      <c r="F29" s="148">
        <f>'2009'!D34</f>
        <v>0</v>
      </c>
      <c r="G29" s="145">
        <f>'2009'!E34</f>
        <v>0</v>
      </c>
      <c r="H29" s="146">
        <f>'2009'!F34</f>
        <v>0</v>
      </c>
      <c r="I29" s="145">
        <f>'2009'!G34</f>
        <v>0</v>
      </c>
      <c r="J29" s="146">
        <f>'2009'!H34</f>
        <v>0</v>
      </c>
      <c r="K29" s="145">
        <f>'2009'!I34</f>
        <v>0</v>
      </c>
      <c r="L29" s="146">
        <f>'2009'!J34</f>
        <v>0</v>
      </c>
      <c r="M29" s="145">
        <f>'2009'!K34</f>
        <v>26</v>
      </c>
      <c r="N29" s="146">
        <f>'2009'!L34</f>
        <v>1</v>
      </c>
      <c r="O29" s="145">
        <f>'2009'!M34</f>
        <v>0</v>
      </c>
      <c r="P29" s="146">
        <f>'2009'!N34</f>
        <v>0</v>
      </c>
      <c r="Q29" s="145">
        <f>'2009'!O34</f>
        <v>12</v>
      </c>
      <c r="R29" s="146">
        <f>'2009'!P34</f>
        <v>3</v>
      </c>
      <c r="S29" s="145">
        <f>'2009'!Q34</f>
        <v>2</v>
      </c>
      <c r="T29" s="146">
        <f>'2009'!R34</f>
        <v>13</v>
      </c>
      <c r="U29" s="145">
        <f>'2009'!U34</f>
        <v>0</v>
      </c>
      <c r="V29" s="146">
        <f>'2009'!V34</f>
        <v>0</v>
      </c>
      <c r="W29" s="145">
        <f>'2009'!W34</f>
        <v>0</v>
      </c>
      <c r="X29" s="146">
        <f>'2009'!X34</f>
        <v>0</v>
      </c>
      <c r="Y29" s="145">
        <f>'2009'!Y34</f>
        <v>0</v>
      </c>
      <c r="Z29" s="146">
        <f>'2009'!Z34</f>
        <v>0</v>
      </c>
      <c r="AA29" s="145">
        <f>'2009'!AA34</f>
        <v>0</v>
      </c>
      <c r="AB29" s="146">
        <f>'2009'!AB34</f>
        <v>0</v>
      </c>
      <c r="AC29" s="145">
        <f>'2009'!AC34</f>
        <v>0</v>
      </c>
      <c r="AD29" s="146">
        <f>'2009'!AD34</f>
        <v>0</v>
      </c>
      <c r="AE29" s="145">
        <f>'2009'!AE34</f>
        <v>0</v>
      </c>
      <c r="AF29" s="146">
        <f>'2009'!AF34</f>
        <v>0</v>
      </c>
      <c r="AG29" s="245" t="e">
        <f t="shared" si="0"/>
        <v>#REF!</v>
      </c>
      <c r="AH29" s="310">
        <v>18</v>
      </c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</row>
    <row r="30" spans="1:71" ht="30" customHeight="1">
      <c r="A30" s="103"/>
      <c r="B30" s="165" t="str">
        <f>'2009'!B43</f>
        <v>Дирекция по энергетике</v>
      </c>
      <c r="C30" s="145" t="e">
        <f>'2009'!#REF!</f>
        <v>#REF!</v>
      </c>
      <c r="D30" s="146" t="e">
        <f>'2009'!#REF!</f>
        <v>#REF!</v>
      </c>
      <c r="E30" s="147">
        <f>'2009'!C43</f>
        <v>19</v>
      </c>
      <c r="F30" s="148">
        <f>'2009'!D43</f>
        <v>1</v>
      </c>
      <c r="G30" s="145" t="str">
        <f>'2009'!E43</f>
        <v>17-31</v>
      </c>
      <c r="H30" s="146">
        <f>'2009'!F43</f>
        <v>1</v>
      </c>
      <c r="I30" s="145">
        <f>'2009'!G43</f>
        <v>4</v>
      </c>
      <c r="J30" s="146">
        <f>'2009'!H43</f>
        <v>11</v>
      </c>
      <c r="K30" s="145" t="str">
        <f>'2009'!I43</f>
        <v>11-17</v>
      </c>
      <c r="L30" s="146">
        <f>'2009'!J43</f>
        <v>4</v>
      </c>
      <c r="M30" s="145" t="str">
        <f>'2009'!K43</f>
        <v>10</v>
      </c>
      <c r="N30" s="146">
        <f>'2009'!L43</f>
        <v>5</v>
      </c>
      <c r="O30" s="145">
        <f>'2009'!M43</f>
        <v>14</v>
      </c>
      <c r="P30" s="146">
        <f>'2009'!N43</f>
        <v>1</v>
      </c>
      <c r="Q30" s="145">
        <f>'2009'!O43</f>
        <v>1</v>
      </c>
      <c r="R30" s="146">
        <f>'2009'!P43</f>
        <v>15</v>
      </c>
      <c r="S30" s="145">
        <f>'2009'!Q43</f>
        <v>1</v>
      </c>
      <c r="T30" s="146">
        <f>'2009'!R43</f>
        <v>15</v>
      </c>
      <c r="U30" s="145" t="str">
        <f>'2009'!U43</f>
        <v>10-19</v>
      </c>
      <c r="V30" s="146">
        <f>'2009'!V43</f>
        <v>2.5</v>
      </c>
      <c r="W30" s="145">
        <f>'2009'!W43</f>
        <v>12</v>
      </c>
      <c r="X30" s="146">
        <f>'2009'!X43</f>
        <v>1.5</v>
      </c>
      <c r="Y30" s="145">
        <f>'2009'!Y43</f>
        <v>8</v>
      </c>
      <c r="Z30" s="146">
        <f>'2009'!Z43</f>
        <v>7</v>
      </c>
      <c r="AA30" s="145" t="str">
        <f>'2009'!AA43</f>
        <v>16</v>
      </c>
      <c r="AB30" s="146">
        <f>'2009'!AB43</f>
        <v>1</v>
      </c>
      <c r="AC30" s="145">
        <f>'2009'!AC43</f>
        <v>10</v>
      </c>
      <c r="AD30" s="146">
        <f>'2009'!AD43</f>
        <v>5</v>
      </c>
      <c r="AE30" s="145" t="str">
        <f>'2009'!AE43</f>
        <v>9-12</v>
      </c>
      <c r="AF30" s="146">
        <f>'2009'!AF43</f>
        <v>6</v>
      </c>
      <c r="AG30" s="245" t="e">
        <f t="shared" si="0"/>
        <v>#REF!</v>
      </c>
      <c r="AH30" s="310" t="str">
        <f>'2009'!AJ43</f>
        <v>8</v>
      </c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</row>
    <row r="31" spans="1:71" ht="30" customHeight="1">
      <c r="A31" s="103"/>
      <c r="B31" s="165" t="str">
        <f>'2009'!B22</f>
        <v>ДЦ-1</v>
      </c>
      <c r="C31" s="145" t="e">
        <f>'2009'!#REF!</f>
        <v>#REF!</v>
      </c>
      <c r="D31" s="146" t="e">
        <f>'2009'!#REF!</f>
        <v>#REF!</v>
      </c>
      <c r="E31" s="147">
        <f>'2009'!C22</f>
        <v>0</v>
      </c>
      <c r="F31" s="148">
        <f>'2009'!D22</f>
        <v>0</v>
      </c>
      <c r="G31" s="145" t="str">
        <f>'2009'!E22</f>
        <v>9-16</v>
      </c>
      <c r="H31" s="146">
        <f>'2009'!F22</f>
        <v>6</v>
      </c>
      <c r="I31" s="145">
        <f>'2009'!G22</f>
        <v>17</v>
      </c>
      <c r="J31" s="146">
        <f>'2009'!H22</f>
        <v>1</v>
      </c>
      <c r="K31" s="145">
        <f>'2009'!I22</f>
        <v>0</v>
      </c>
      <c r="L31" s="146">
        <f>'2009'!J22</f>
        <v>0</v>
      </c>
      <c r="M31" s="145" t="str">
        <f>'2009'!K22</f>
        <v>13</v>
      </c>
      <c r="N31" s="146">
        <f>'2009'!L22</f>
        <v>2</v>
      </c>
      <c r="O31" s="145">
        <f>'2009'!M22</f>
        <v>0</v>
      </c>
      <c r="P31" s="146">
        <f>'2009'!N22</f>
        <v>0</v>
      </c>
      <c r="Q31" s="145">
        <f>'2009'!O22</f>
        <v>2</v>
      </c>
      <c r="R31" s="146">
        <f>'2009'!P22</f>
        <v>13</v>
      </c>
      <c r="S31" s="145" t="str">
        <f>'2009'!Q22</f>
        <v>13-14</v>
      </c>
      <c r="T31" s="146">
        <f>'2009'!R22</f>
        <v>1.5</v>
      </c>
      <c r="U31" s="145" t="str">
        <f>'2009'!U22</f>
        <v>10-19</v>
      </c>
      <c r="V31" s="146">
        <f>'2009'!V22</f>
        <v>5</v>
      </c>
      <c r="W31" s="145">
        <f>'2009'!W22</f>
        <v>15</v>
      </c>
      <c r="X31" s="146">
        <f>'2009'!X22</f>
        <v>1</v>
      </c>
      <c r="Y31" s="145">
        <f>'2009'!Y22</f>
        <v>0</v>
      </c>
      <c r="Z31" s="146">
        <f>'2009'!Z22</f>
        <v>0</v>
      </c>
      <c r="AA31" s="145">
        <f>'2009'!AA22</f>
        <v>18</v>
      </c>
      <c r="AB31" s="146">
        <f>'2009'!AB22</f>
        <v>1</v>
      </c>
      <c r="AC31" s="145">
        <f>'2009'!AC22</f>
        <v>13</v>
      </c>
      <c r="AD31" s="146">
        <f>'2009'!AD22</f>
        <v>2</v>
      </c>
      <c r="AE31" s="145" t="str">
        <f>'2009'!AE22</f>
        <v>21-26</v>
      </c>
      <c r="AF31" s="146">
        <f>'2009'!AF22</f>
        <v>1</v>
      </c>
      <c r="AG31" s="245" t="e">
        <f t="shared" si="0"/>
        <v>#REF!</v>
      </c>
      <c r="AH31" s="310" t="s">
        <v>126</v>
      </c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</row>
    <row r="32" spans="1:71" ht="30" customHeight="1">
      <c r="A32" s="103"/>
      <c r="B32" s="165" t="str">
        <f>'2009'!B23</f>
        <v>ПТС</v>
      </c>
      <c r="C32" s="145" t="e">
        <f>'2009'!#REF!</f>
        <v>#REF!</v>
      </c>
      <c r="D32" s="146" t="e">
        <f>'2009'!#REF!</f>
        <v>#REF!</v>
      </c>
      <c r="E32" s="147">
        <f>'2009'!C23</f>
        <v>17</v>
      </c>
      <c r="F32" s="148">
        <f>'2009'!D23</f>
        <v>1</v>
      </c>
      <c r="G32" s="145" t="str">
        <f>'2009'!E23</f>
        <v>17-31</v>
      </c>
      <c r="H32" s="146">
        <f>'2009'!F23</f>
        <v>1</v>
      </c>
      <c r="I32" s="145">
        <f>'2009'!G23</f>
        <v>6</v>
      </c>
      <c r="J32" s="146">
        <f>'2009'!H23</f>
        <v>9</v>
      </c>
      <c r="K32" s="145">
        <f>'2009'!I23</f>
        <v>0</v>
      </c>
      <c r="L32" s="146">
        <f>'2009'!J23</f>
        <v>0</v>
      </c>
      <c r="M32" s="145" t="str">
        <f>'2009'!K23</f>
        <v>5</v>
      </c>
      <c r="N32" s="146">
        <f>'2009'!L23</f>
        <v>10</v>
      </c>
      <c r="O32" s="145">
        <f>'2009'!M23</f>
        <v>16</v>
      </c>
      <c r="P32" s="146">
        <f>'2009'!N23</f>
        <v>1</v>
      </c>
      <c r="Q32" s="145">
        <f>'2009'!O23</f>
        <v>23</v>
      </c>
      <c r="R32" s="146">
        <f>'2009'!P23</f>
        <v>1</v>
      </c>
      <c r="S32" s="145">
        <f>'2009'!Q23</f>
        <v>0</v>
      </c>
      <c r="T32" s="146">
        <f>'2009'!R23</f>
        <v>0</v>
      </c>
      <c r="U32" s="145">
        <f>'2009'!U23</f>
        <v>0</v>
      </c>
      <c r="V32" s="146">
        <f>'2009'!V23</f>
        <v>0</v>
      </c>
      <c r="W32" s="145">
        <f>'2009'!W23</f>
        <v>10</v>
      </c>
      <c r="X32" s="146">
        <f>'2009'!X23</f>
        <v>5</v>
      </c>
      <c r="Y32" s="145">
        <f>'2009'!Y23</f>
        <v>0</v>
      </c>
      <c r="Z32" s="146">
        <f>'2009'!Z23</f>
        <v>0</v>
      </c>
      <c r="AA32" s="145">
        <f>'2009'!AA23</f>
        <v>0</v>
      </c>
      <c r="AB32" s="146">
        <f>'2009'!AB23</f>
        <v>0</v>
      </c>
      <c r="AC32" s="145">
        <f>'2009'!AC23</f>
        <v>0</v>
      </c>
      <c r="AD32" s="146">
        <f>'2009'!AD23</f>
        <v>0</v>
      </c>
      <c r="AE32" s="145">
        <f>'2009'!AE23</f>
        <v>0</v>
      </c>
      <c r="AF32" s="146">
        <f>'2009'!AF23</f>
        <v>0</v>
      </c>
      <c r="AG32" s="245" t="e">
        <f t="shared" si="0"/>
        <v>#REF!</v>
      </c>
      <c r="AH32" s="310" t="s">
        <v>126</v>
      </c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</row>
    <row r="33" spans="1:71" ht="30" customHeight="1">
      <c r="A33" s="103"/>
      <c r="B33" s="165" t="str">
        <f>'2009'!B44</f>
        <v>РЦМО</v>
      </c>
      <c r="C33" s="145" t="e">
        <f>'2009'!#REF!</f>
        <v>#REF!</v>
      </c>
      <c r="D33" s="146" t="e">
        <f>'2009'!#REF!</f>
        <v>#REF!</v>
      </c>
      <c r="E33" s="147">
        <f>'2009'!C44</f>
        <v>0</v>
      </c>
      <c r="F33" s="148">
        <f>'2009'!D44</f>
        <v>0</v>
      </c>
      <c r="G33" s="145" t="str">
        <f>'2009'!E44</f>
        <v>5-8</v>
      </c>
      <c r="H33" s="146">
        <f>'2009'!F44</f>
        <v>10</v>
      </c>
      <c r="I33" s="145">
        <f>'2009'!G44</f>
        <v>0</v>
      </c>
      <c r="J33" s="146">
        <f>'2009'!H44</f>
        <v>0</v>
      </c>
      <c r="K33" s="145">
        <f>'2009'!I44</f>
        <v>0</v>
      </c>
      <c r="L33" s="146">
        <f>'2009'!J44</f>
        <v>0</v>
      </c>
      <c r="M33" s="145">
        <f>'2009'!K44</f>
        <v>6</v>
      </c>
      <c r="N33" s="146">
        <f>'2009'!L44</f>
        <v>9</v>
      </c>
      <c r="O33" s="145">
        <f>'2009'!M44</f>
        <v>0</v>
      </c>
      <c r="P33" s="146">
        <f>'2009'!N44</f>
        <v>0</v>
      </c>
      <c r="Q33" s="145">
        <f>'2009'!O44</f>
        <v>35</v>
      </c>
      <c r="R33" s="146">
        <f>'2009'!P44</f>
        <v>1</v>
      </c>
      <c r="S33" s="145">
        <f>'2009'!Q44</f>
        <v>7</v>
      </c>
      <c r="T33" s="146">
        <f>'2009'!R44</f>
        <v>8</v>
      </c>
      <c r="U33" s="145" t="str">
        <f>'2009'!U44</f>
        <v>10-19</v>
      </c>
      <c r="V33" s="146">
        <f>'2009'!V44</f>
        <v>5</v>
      </c>
      <c r="W33" s="145">
        <f>'2009'!W44</f>
        <v>2</v>
      </c>
      <c r="X33" s="146">
        <f>'2009'!X44</f>
        <v>16</v>
      </c>
      <c r="Y33" s="145">
        <f>'2009'!Y44</f>
        <v>0</v>
      </c>
      <c r="Z33" s="146">
        <f>'2009'!Z44</f>
        <v>0</v>
      </c>
      <c r="AA33" s="145">
        <f>'2009'!AA44</f>
        <v>2</v>
      </c>
      <c r="AB33" s="146">
        <f>'2009'!AB44</f>
        <v>13</v>
      </c>
      <c r="AC33" s="145">
        <f>'2009'!AC44</f>
        <v>11</v>
      </c>
      <c r="AD33" s="146">
        <f>'2009'!AD44</f>
        <v>4</v>
      </c>
      <c r="AE33" s="145">
        <f>'2009'!AE44</f>
        <v>3</v>
      </c>
      <c r="AF33" s="146">
        <f>'2009'!AF44</f>
        <v>12</v>
      </c>
      <c r="AG33" s="245" t="e">
        <f t="shared" si="0"/>
        <v>#REF!</v>
      </c>
      <c r="AH33" s="310">
        <v>22</v>
      </c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30" customHeight="1">
      <c r="A34" s="103"/>
      <c r="B34" s="165" t="str">
        <f>'2009'!B24</f>
        <v>АГП</v>
      </c>
      <c r="C34" s="145" t="e">
        <f>'2009'!#REF!</f>
        <v>#REF!</v>
      </c>
      <c r="D34" s="146" t="e">
        <f>'2009'!#REF!</f>
        <v>#REF!</v>
      </c>
      <c r="E34" s="147">
        <f>'2009'!C24</f>
        <v>0</v>
      </c>
      <c r="F34" s="148">
        <f>'2009'!D24</f>
        <v>0</v>
      </c>
      <c r="G34" s="145" t="str">
        <f>'2009'!E24</f>
        <v>17-31</v>
      </c>
      <c r="H34" s="146">
        <f>'2009'!F24</f>
        <v>1</v>
      </c>
      <c r="I34" s="145">
        <f>'2009'!G24</f>
        <v>0</v>
      </c>
      <c r="J34" s="146">
        <f>'2009'!H24</f>
        <v>0</v>
      </c>
      <c r="K34" s="145">
        <f>'2009'!I24</f>
        <v>0</v>
      </c>
      <c r="L34" s="146">
        <f>'2009'!J24</f>
        <v>0</v>
      </c>
      <c r="M34" s="145">
        <f>'2009'!K24</f>
        <v>0</v>
      </c>
      <c r="N34" s="146">
        <f>'2009'!L24</f>
        <v>0</v>
      </c>
      <c r="O34" s="145" t="str">
        <f>'2009'!M24</f>
        <v>4</v>
      </c>
      <c r="P34" s="146">
        <f>'2009'!N24</f>
        <v>11</v>
      </c>
      <c r="Q34" s="145" t="str">
        <f>'2009'!O24</f>
        <v>26</v>
      </c>
      <c r="R34" s="146">
        <f>'2009'!P24</f>
        <v>1</v>
      </c>
      <c r="S34" s="145">
        <f>'2009'!Q24</f>
        <v>0</v>
      </c>
      <c r="T34" s="146">
        <f>'2009'!R24</f>
        <v>0</v>
      </c>
      <c r="U34" s="145" t="str">
        <f>'2009'!U24</f>
        <v>8-9</v>
      </c>
      <c r="V34" s="146">
        <f>'2009'!V24</f>
        <v>7</v>
      </c>
      <c r="W34" s="145" t="str">
        <f>'2009'!W24</f>
        <v>8</v>
      </c>
      <c r="X34" s="146">
        <f>'2009'!X24</f>
        <v>7</v>
      </c>
      <c r="Y34" s="145">
        <f>'2009'!Y24</f>
        <v>0</v>
      </c>
      <c r="Z34" s="146">
        <f>'2009'!Z24</f>
        <v>0</v>
      </c>
      <c r="AA34" s="145">
        <f>'2009'!AA24</f>
        <v>0</v>
      </c>
      <c r="AB34" s="146">
        <f>'2009'!AB24</f>
        <v>0</v>
      </c>
      <c r="AC34" s="145">
        <f>'2009'!AC24</f>
        <v>0</v>
      </c>
      <c r="AD34" s="146">
        <f>'2009'!AD24</f>
        <v>0</v>
      </c>
      <c r="AE34" s="145">
        <f>'2009'!AE24</f>
        <v>0</v>
      </c>
      <c r="AF34" s="146">
        <f>'2009'!AF24</f>
        <v>0</v>
      </c>
      <c r="AG34" s="245" t="e">
        <f t="shared" si="0"/>
        <v>#REF!</v>
      </c>
      <c r="AH34" s="310" t="s">
        <v>123</v>
      </c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30" customHeight="1">
      <c r="A35" s="103"/>
      <c r="B35" s="165" t="str">
        <f>'2009'!B56</f>
        <v>ЦТД</v>
      </c>
      <c r="C35" s="145" t="e">
        <f>'2009'!#REF!</f>
        <v>#REF!</v>
      </c>
      <c r="D35" s="146" t="e">
        <f>'2009'!#REF!</f>
        <v>#REF!</v>
      </c>
      <c r="E35" s="147">
        <f>'2009'!C56</f>
        <v>0</v>
      </c>
      <c r="F35" s="148">
        <f>'2009'!D56</f>
        <v>0</v>
      </c>
      <c r="G35" s="145">
        <f>'2009'!E56</f>
        <v>0</v>
      </c>
      <c r="H35" s="146">
        <f>'2009'!F56</f>
        <v>0</v>
      </c>
      <c r="I35" s="145">
        <f>'2009'!G56</f>
        <v>0</v>
      </c>
      <c r="J35" s="146">
        <f>'2009'!H56</f>
        <v>0</v>
      </c>
      <c r="K35" s="145">
        <f>'2009'!I56</f>
        <v>0</v>
      </c>
      <c r="L35" s="146">
        <f>'2009'!J56</f>
        <v>0</v>
      </c>
      <c r="M35" s="145">
        <f>'2009'!K56</f>
        <v>0</v>
      </c>
      <c r="N35" s="146">
        <f>'2009'!L56</f>
        <v>0</v>
      </c>
      <c r="O35" s="145">
        <f>'2009'!M56</f>
        <v>0</v>
      </c>
      <c r="P35" s="146">
        <f>'2009'!N56</f>
        <v>0</v>
      </c>
      <c r="Q35" s="145">
        <f>'2009'!O56</f>
        <v>27</v>
      </c>
      <c r="R35" s="146">
        <f>'2009'!P56</f>
        <v>1</v>
      </c>
      <c r="S35" s="145">
        <f>'2009'!Q56</f>
        <v>0</v>
      </c>
      <c r="T35" s="146">
        <f>'2009'!R56</f>
        <v>0</v>
      </c>
      <c r="U35" s="145">
        <f>'2009'!U56</f>
        <v>0</v>
      </c>
      <c r="V35" s="146">
        <f>'2009'!V56</f>
        <v>0</v>
      </c>
      <c r="W35" s="145">
        <f>'2009'!W56</f>
        <v>0</v>
      </c>
      <c r="X35" s="146">
        <f>'2009'!X56</f>
        <v>0</v>
      </c>
      <c r="Y35" s="145">
        <f>'2009'!Y56</f>
        <v>0</v>
      </c>
      <c r="Z35" s="146">
        <f>'2009'!Z56</f>
        <v>0</v>
      </c>
      <c r="AA35" s="145">
        <f>'2009'!AA56</f>
        <v>19</v>
      </c>
      <c r="AB35" s="146">
        <f>'2009'!AB56</f>
        <v>1</v>
      </c>
      <c r="AC35" s="145">
        <f>'2009'!AC56</f>
        <v>0</v>
      </c>
      <c r="AD35" s="146">
        <f>'2009'!AD56</f>
        <v>0</v>
      </c>
      <c r="AE35" s="145" t="str">
        <f>'2009'!AE56</f>
        <v>13-20</v>
      </c>
      <c r="AF35" s="146">
        <f>'2009'!AF56</f>
        <v>2</v>
      </c>
      <c r="AG35" s="245" t="e">
        <f t="shared" si="0"/>
        <v>#REF!</v>
      </c>
      <c r="AH35" s="310" t="s">
        <v>123</v>
      </c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30" customHeight="1">
      <c r="A36" s="103"/>
      <c r="B36" s="165" t="str">
        <f>'2009'!B35</f>
        <v>ДИТ</v>
      </c>
      <c r="C36" s="145" t="e">
        <f>'2009'!#REF!</f>
        <v>#REF!</v>
      </c>
      <c r="D36" s="146" t="e">
        <f>'2009'!#REF!</f>
        <v>#REF!</v>
      </c>
      <c r="E36" s="147">
        <f>'2009'!C35</f>
        <v>0</v>
      </c>
      <c r="F36" s="148">
        <f>'2009'!D35</f>
        <v>0</v>
      </c>
      <c r="G36" s="145">
        <f>'2009'!E35</f>
        <v>0</v>
      </c>
      <c r="H36" s="146">
        <f>'2009'!F35</f>
        <v>0</v>
      </c>
      <c r="I36" s="145">
        <f>'2009'!G35</f>
        <v>8</v>
      </c>
      <c r="J36" s="146">
        <f>'2009'!H35</f>
        <v>7</v>
      </c>
      <c r="K36" s="145">
        <f>'2009'!I35</f>
        <v>0</v>
      </c>
      <c r="L36" s="146">
        <f>'2009'!J35</f>
        <v>0</v>
      </c>
      <c r="M36" s="145">
        <f>'2009'!K35</f>
        <v>0</v>
      </c>
      <c r="N36" s="146">
        <f>'2009'!L35</f>
        <v>0</v>
      </c>
      <c r="O36" s="145">
        <f>'2009'!M35</f>
        <v>0</v>
      </c>
      <c r="P36" s="146">
        <f>'2009'!N35</f>
        <v>0</v>
      </c>
      <c r="Q36" s="145">
        <f>'2009'!O35</f>
        <v>10</v>
      </c>
      <c r="R36" s="146">
        <f>'2009'!P35</f>
        <v>5</v>
      </c>
      <c r="S36" s="145">
        <f>'2009'!Q35</f>
        <v>0</v>
      </c>
      <c r="T36" s="146">
        <f>'2009'!R35</f>
        <v>0</v>
      </c>
      <c r="U36" s="145">
        <f>'2009'!U35</f>
        <v>0</v>
      </c>
      <c r="V36" s="146">
        <f>'2009'!V35</f>
        <v>0</v>
      </c>
      <c r="W36" s="145">
        <f>'2009'!W35</f>
        <v>0</v>
      </c>
      <c r="X36" s="146">
        <f>'2009'!X35</f>
        <v>0</v>
      </c>
      <c r="Y36" s="145">
        <f>'2009'!Y35</f>
        <v>0</v>
      </c>
      <c r="Z36" s="146">
        <f>'2009'!Z35</f>
        <v>0</v>
      </c>
      <c r="AA36" s="145">
        <f>'2009'!AA35</f>
        <v>0</v>
      </c>
      <c r="AB36" s="146">
        <f>'2009'!AB35</f>
        <v>0</v>
      </c>
      <c r="AC36" s="145">
        <f>'2009'!AC35</f>
        <v>0</v>
      </c>
      <c r="AD36" s="146">
        <f>'2009'!AD35</f>
        <v>0</v>
      </c>
      <c r="AE36" s="145">
        <f>'2009'!AE35</f>
        <v>0</v>
      </c>
      <c r="AF36" s="146">
        <f>'2009'!AF35</f>
        <v>0</v>
      </c>
      <c r="AG36" s="245" t="e">
        <f t="shared" si="0"/>
        <v>#REF!</v>
      </c>
      <c r="AH36" s="310">
        <v>25</v>
      </c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30" customHeight="1">
      <c r="A37" s="103"/>
      <c r="B37" s="165" t="str">
        <f>'2009'!B25</f>
        <v>СМЦ</v>
      </c>
      <c r="C37" s="145" t="e">
        <f>'2009'!#REF!</f>
        <v>#REF!</v>
      </c>
      <c r="D37" s="146" t="e">
        <f>'2009'!#REF!</f>
        <v>#REF!</v>
      </c>
      <c r="E37" s="147">
        <f>'2009'!C25</f>
        <v>0</v>
      </c>
      <c r="F37" s="148">
        <f>'2009'!D25</f>
        <v>0</v>
      </c>
      <c r="G37" s="145">
        <f>'2009'!E25</f>
        <v>0</v>
      </c>
      <c r="H37" s="146">
        <f>'2009'!F25</f>
        <v>0</v>
      </c>
      <c r="I37" s="145">
        <f>'2009'!G25</f>
        <v>0</v>
      </c>
      <c r="J37" s="146">
        <f>'2009'!H25</f>
        <v>0</v>
      </c>
      <c r="K37" s="145">
        <f>'2009'!I25</f>
        <v>0</v>
      </c>
      <c r="L37" s="146">
        <f>'2009'!J25</f>
        <v>0</v>
      </c>
      <c r="M37" s="145">
        <f>'2009'!K25</f>
        <v>0</v>
      </c>
      <c r="N37" s="146">
        <f>'2009'!L25</f>
        <v>0</v>
      </c>
      <c r="O37" s="145">
        <f>'2009'!M25</f>
        <v>0</v>
      </c>
      <c r="P37" s="146">
        <f>'2009'!N25</f>
        <v>0</v>
      </c>
      <c r="Q37" s="145">
        <f>'2009'!O25</f>
        <v>0</v>
      </c>
      <c r="R37" s="146">
        <f>'2009'!P25</f>
        <v>0</v>
      </c>
      <c r="S37" s="145">
        <f>'2009'!Q25</f>
        <v>0</v>
      </c>
      <c r="T37" s="146">
        <f>'2009'!R25</f>
        <v>0</v>
      </c>
      <c r="U37" s="145">
        <f>'2009'!U25</f>
        <v>0</v>
      </c>
      <c r="V37" s="146">
        <f>'2009'!V25</f>
        <v>0</v>
      </c>
      <c r="W37" s="145">
        <f>'2009'!W25</f>
        <v>0</v>
      </c>
      <c r="X37" s="146">
        <f>'2009'!X25</f>
        <v>0</v>
      </c>
      <c r="Y37" s="145">
        <f>'2009'!Y25</f>
        <v>0</v>
      </c>
      <c r="Z37" s="146">
        <f>'2009'!Z25</f>
        <v>0</v>
      </c>
      <c r="AA37" s="145">
        <f>'2009'!AA25</f>
        <v>0</v>
      </c>
      <c r="AB37" s="146">
        <f>'2009'!AB25</f>
        <v>0</v>
      </c>
      <c r="AC37" s="145">
        <f>'2009'!AC25</f>
        <v>0</v>
      </c>
      <c r="AD37" s="146">
        <f>'2009'!AD25</f>
        <v>0</v>
      </c>
      <c r="AE37" s="145">
        <f>'2009'!AE25</f>
        <v>0</v>
      </c>
      <c r="AF37" s="146">
        <f>'2009'!AF25</f>
        <v>0</v>
      </c>
      <c r="AG37" s="245" t="e">
        <f t="shared" si="0"/>
        <v>#REF!</v>
      </c>
      <c r="AH37" s="310" t="s">
        <v>124</v>
      </c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30" customHeight="1">
      <c r="A38" s="103"/>
      <c r="B38" s="165" t="str">
        <f>'2009'!B59</f>
        <v>Управление энергетической политики</v>
      </c>
      <c r="C38" s="145" t="e">
        <f>'2009'!#REF!</f>
        <v>#REF!</v>
      </c>
      <c r="D38" s="146" t="e">
        <f>'2009'!#REF!</f>
        <v>#REF!</v>
      </c>
      <c r="E38" s="147">
        <f>'2009'!C59</f>
        <v>0</v>
      </c>
      <c r="F38" s="148">
        <f>'2009'!D59</f>
        <v>0</v>
      </c>
      <c r="G38" s="145">
        <f>'2009'!E59</f>
        <v>0</v>
      </c>
      <c r="H38" s="146">
        <f>'2009'!F59</f>
        <v>0</v>
      </c>
      <c r="I38" s="145">
        <f>'2009'!G59</f>
        <v>0</v>
      </c>
      <c r="J38" s="146">
        <f>'2009'!H59</f>
        <v>0</v>
      </c>
      <c r="K38" s="145">
        <f>'2009'!I59</f>
        <v>0</v>
      </c>
      <c r="L38" s="146">
        <f>'2009'!J59</f>
        <v>0</v>
      </c>
      <c r="M38" s="145">
        <f>'2009'!K59</f>
        <v>0</v>
      </c>
      <c r="N38" s="146">
        <f>'2009'!L59</f>
        <v>0</v>
      </c>
      <c r="O38" s="145">
        <f>'2009'!M59</f>
        <v>0</v>
      </c>
      <c r="P38" s="146">
        <f>'2009'!N59</f>
        <v>0</v>
      </c>
      <c r="Q38" s="145">
        <f>'2009'!O59</f>
        <v>31</v>
      </c>
      <c r="R38" s="146">
        <f>'2009'!P59</f>
        <v>1</v>
      </c>
      <c r="S38" s="145">
        <f>'2009'!Q59</f>
        <v>0</v>
      </c>
      <c r="T38" s="146">
        <f>'2009'!R59</f>
        <v>0</v>
      </c>
      <c r="U38" s="145">
        <f>'2009'!U59</f>
        <v>0</v>
      </c>
      <c r="V38" s="146">
        <f>'2009'!V59</f>
        <v>0</v>
      </c>
      <c r="W38" s="145">
        <f>'2009'!W59</f>
        <v>0</v>
      </c>
      <c r="X38" s="146">
        <f>'2009'!X59</f>
        <v>0</v>
      </c>
      <c r="Y38" s="145">
        <f>'2009'!Y59</f>
        <v>0</v>
      </c>
      <c r="Z38" s="146">
        <f>'2009'!Z59</f>
        <v>0</v>
      </c>
      <c r="AA38" s="145">
        <f>'2009'!AA59</f>
        <v>0</v>
      </c>
      <c r="AB38" s="146">
        <f>'2009'!AB59</f>
        <v>0</v>
      </c>
      <c r="AC38" s="145">
        <f>'2009'!AC59</f>
        <v>0</v>
      </c>
      <c r="AD38" s="146">
        <f>'2009'!AD59</f>
        <v>0</v>
      </c>
      <c r="AE38" s="145">
        <f>'2009'!AE59</f>
        <v>0</v>
      </c>
      <c r="AF38" s="146">
        <f>'2009'!AF59</f>
        <v>0</v>
      </c>
      <c r="AG38" s="245" t="e">
        <f t="shared" si="0"/>
        <v>#REF!</v>
      </c>
      <c r="AH38" s="310" t="s">
        <v>124</v>
      </c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30" customHeight="1">
      <c r="A39" s="103"/>
      <c r="B39" s="165" t="str">
        <f>'2009'!B60</f>
        <v>Медсанчасть</v>
      </c>
      <c r="C39" s="145" t="e">
        <f>'2009'!#REF!</f>
        <v>#REF!</v>
      </c>
      <c r="D39" s="146" t="e">
        <f>'2009'!#REF!</f>
        <v>#REF!</v>
      </c>
      <c r="E39" s="147">
        <f>'2009'!C60</f>
        <v>0</v>
      </c>
      <c r="F39" s="148">
        <f>'2009'!D60</f>
        <v>0</v>
      </c>
      <c r="G39" s="145">
        <f>'2009'!E60</f>
        <v>0</v>
      </c>
      <c r="H39" s="146">
        <f>'2009'!F60</f>
        <v>0</v>
      </c>
      <c r="I39" s="145">
        <f>'2009'!G60</f>
        <v>0</v>
      </c>
      <c r="J39" s="146">
        <f>'2009'!H60</f>
        <v>0</v>
      </c>
      <c r="K39" s="145">
        <f>'2009'!I60</f>
        <v>18</v>
      </c>
      <c r="L39" s="146">
        <f>'2009'!J60</f>
        <v>1</v>
      </c>
      <c r="M39" s="145">
        <f>'2009'!K60</f>
        <v>0</v>
      </c>
      <c r="N39" s="146">
        <f>'2009'!L60</f>
        <v>0</v>
      </c>
      <c r="O39" s="145">
        <f>'2009'!M60</f>
        <v>0</v>
      </c>
      <c r="P39" s="146">
        <f>'2009'!N60</f>
        <v>0</v>
      </c>
      <c r="Q39" s="145">
        <f>'2009'!O60</f>
        <v>0</v>
      </c>
      <c r="R39" s="146">
        <f>'2009'!P60</f>
        <v>0</v>
      </c>
      <c r="S39" s="145">
        <f>'2009'!Q60</f>
        <v>0</v>
      </c>
      <c r="T39" s="146">
        <f>'2009'!R60</f>
        <v>0</v>
      </c>
      <c r="U39" s="145">
        <f>'2009'!U60</f>
        <v>0</v>
      </c>
      <c r="V39" s="146">
        <f>'2009'!V60</f>
        <v>0</v>
      </c>
      <c r="W39" s="145">
        <f>'2009'!W60</f>
        <v>0</v>
      </c>
      <c r="X39" s="146">
        <f>'2009'!X60</f>
        <v>0</v>
      </c>
      <c r="Y39" s="145">
        <f>'2009'!Y60</f>
        <v>0</v>
      </c>
      <c r="Z39" s="146">
        <f>'2009'!Z60</f>
        <v>0</v>
      </c>
      <c r="AA39" s="145">
        <f>'2009'!AA60</f>
        <v>0</v>
      </c>
      <c r="AB39" s="146">
        <f>'2009'!AB60</f>
        <v>0</v>
      </c>
      <c r="AC39" s="145">
        <f>'2009'!AC60</f>
        <v>0</v>
      </c>
      <c r="AD39" s="146">
        <f>'2009'!AD60</f>
        <v>0</v>
      </c>
      <c r="AE39" s="145">
        <f>'2009'!AE60</f>
        <v>0</v>
      </c>
      <c r="AF39" s="146">
        <f>'2009'!AF60</f>
        <v>0</v>
      </c>
      <c r="AG39" s="245" t="e">
        <f t="shared" si="0"/>
        <v>#REF!</v>
      </c>
      <c r="AH39" s="310">
        <v>28</v>
      </c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30" customHeight="1">
      <c r="A40" s="103"/>
      <c r="B40" s="165" t="str">
        <f>'2009'!B36</f>
        <v>ЭлРЦ</v>
      </c>
      <c r="C40" s="145" t="e">
        <f>'2009'!#REF!</f>
        <v>#REF!</v>
      </c>
      <c r="D40" s="146" t="e">
        <f>'2009'!#REF!</f>
        <v>#REF!</v>
      </c>
      <c r="E40" s="147">
        <f>'2009'!C36</f>
        <v>0</v>
      </c>
      <c r="F40" s="148">
        <f>'2009'!D36</f>
        <v>0</v>
      </c>
      <c r="G40" s="145" t="str">
        <f>'2009'!E36</f>
        <v>5-8</v>
      </c>
      <c r="H40" s="146">
        <f>'2009'!F36</f>
        <v>10</v>
      </c>
      <c r="I40" s="145">
        <f>'2009'!G36</f>
        <v>0</v>
      </c>
      <c r="J40" s="146">
        <f>'2009'!H36</f>
        <v>0</v>
      </c>
      <c r="K40" s="145">
        <f>'2009'!I36</f>
        <v>0</v>
      </c>
      <c r="L40" s="146">
        <f>'2009'!J36</f>
        <v>0</v>
      </c>
      <c r="M40" s="145">
        <f>'2009'!K36</f>
        <v>0</v>
      </c>
      <c r="N40" s="146">
        <f>'2009'!L36</f>
        <v>0</v>
      </c>
      <c r="O40" s="145">
        <f>'2009'!M36</f>
        <v>0</v>
      </c>
      <c r="P40" s="146">
        <f>'2009'!N36</f>
        <v>0</v>
      </c>
      <c r="Q40" s="145">
        <f>'2009'!O36</f>
        <v>0</v>
      </c>
      <c r="R40" s="146">
        <f>'2009'!P36</f>
        <v>0</v>
      </c>
      <c r="S40" s="145">
        <f>'2009'!Q36</f>
        <v>0</v>
      </c>
      <c r="T40" s="146">
        <f>'2009'!R36</f>
        <v>0</v>
      </c>
      <c r="U40" s="145">
        <f>'2009'!U36</f>
        <v>0</v>
      </c>
      <c r="V40" s="146">
        <f>'2009'!V36</f>
        <v>0</v>
      </c>
      <c r="W40" s="145">
        <f>'2009'!W36</f>
        <v>13</v>
      </c>
      <c r="X40" s="146">
        <f>'2009'!X36</f>
        <v>2</v>
      </c>
      <c r="Y40" s="145">
        <f>'2009'!Y36</f>
        <v>0</v>
      </c>
      <c r="Z40" s="146">
        <f>'2009'!Z36</f>
        <v>0</v>
      </c>
      <c r="AA40" s="145">
        <f>'2009'!AA36</f>
        <v>0</v>
      </c>
      <c r="AB40" s="146">
        <f>'2009'!AB36</f>
        <v>0</v>
      </c>
      <c r="AC40" s="145">
        <f>'2009'!AC36</f>
        <v>0</v>
      </c>
      <c r="AD40" s="146">
        <f>'2009'!AD36</f>
        <v>0</v>
      </c>
      <c r="AE40" s="145">
        <f>'2009'!AE36</f>
        <v>0</v>
      </c>
      <c r="AF40" s="146">
        <f>'2009'!AF36</f>
        <v>0</v>
      </c>
      <c r="AG40" s="245" t="e">
        <f t="shared" si="0"/>
        <v>#REF!</v>
      </c>
      <c r="AH40" s="310">
        <v>29</v>
      </c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30" customHeight="1">
      <c r="A41" s="103"/>
      <c r="B41" s="165" t="str">
        <f>'2009'!B45</f>
        <v>ЦЭлС</v>
      </c>
      <c r="C41" s="145" t="e">
        <f>'2009'!#REF!</f>
        <v>#REF!</v>
      </c>
      <c r="D41" s="146" t="e">
        <f>'2009'!#REF!</f>
        <v>#REF!</v>
      </c>
      <c r="E41" s="147">
        <f>'2009'!C45</f>
        <v>14</v>
      </c>
      <c r="F41" s="148">
        <f>'2009'!D45</f>
        <v>1</v>
      </c>
      <c r="G41" s="145" t="str">
        <f>'2009'!E45</f>
        <v>17-31</v>
      </c>
      <c r="H41" s="146">
        <f>'2009'!F45</f>
        <v>1</v>
      </c>
      <c r="I41" s="145">
        <f>'2009'!G45</f>
        <v>18</v>
      </c>
      <c r="J41" s="146">
        <f>'2009'!H45</f>
        <v>1</v>
      </c>
      <c r="K41" s="145" t="str">
        <f>'2009'!I45</f>
        <v>11-17</v>
      </c>
      <c r="L41" s="146">
        <f>'2009'!J45</f>
        <v>4</v>
      </c>
      <c r="M41" s="145" t="str">
        <f>'2009'!K45</f>
        <v>16</v>
      </c>
      <c r="N41" s="146">
        <f>'2009'!L45</f>
        <v>1</v>
      </c>
      <c r="O41" s="145">
        <f>'2009'!M45</f>
        <v>7</v>
      </c>
      <c r="P41" s="146">
        <f>'2009'!N45</f>
        <v>8</v>
      </c>
      <c r="Q41" s="145">
        <f>'2009'!O45</f>
        <v>21</v>
      </c>
      <c r="R41" s="146">
        <f>'2009'!P45</f>
        <v>1</v>
      </c>
      <c r="S41" s="145">
        <f>'2009'!Q45</f>
        <v>0</v>
      </c>
      <c r="T41" s="146">
        <f>'2009'!R45</f>
        <v>0</v>
      </c>
      <c r="U41" s="145" t="str">
        <f>'2009'!U45</f>
        <v>10-19</v>
      </c>
      <c r="V41" s="146">
        <f>'2009'!V45</f>
        <v>5</v>
      </c>
      <c r="W41" s="145">
        <f>'2009'!W45</f>
        <v>8</v>
      </c>
      <c r="X41" s="146">
        <f>'2009'!X45</f>
        <v>10</v>
      </c>
      <c r="Y41" s="145">
        <f>'2009'!Y45</f>
        <v>10</v>
      </c>
      <c r="Z41" s="146">
        <f>'2009'!Z45</f>
        <v>5</v>
      </c>
      <c r="AA41" s="145">
        <f>'2009'!AA45</f>
        <v>10</v>
      </c>
      <c r="AB41" s="146">
        <f>'2009'!AB45</f>
        <v>5</v>
      </c>
      <c r="AC41" s="145">
        <f>'2009'!AC45</f>
        <v>2</v>
      </c>
      <c r="AD41" s="146">
        <f>'2009'!AD45</f>
        <v>13</v>
      </c>
      <c r="AE41" s="145" t="str">
        <f>'2009'!AE45</f>
        <v>13-20</v>
      </c>
      <c r="AF41" s="146">
        <f>'2009'!AF45</f>
        <v>2</v>
      </c>
      <c r="AG41" s="245" t="e">
        <f t="shared" si="0"/>
        <v>#REF!</v>
      </c>
      <c r="AH41" s="310">
        <v>30</v>
      </c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30" customHeight="1">
      <c r="A42" s="103"/>
      <c r="B42" s="165" t="str">
        <f>'2009'!B37</f>
        <v>Копровый</v>
      </c>
      <c r="C42" s="145" t="e">
        <f>'2009'!#REF!</f>
        <v>#REF!</v>
      </c>
      <c r="D42" s="146" t="e">
        <f>'2009'!#REF!</f>
        <v>#REF!</v>
      </c>
      <c r="E42" s="147">
        <f>'2009'!C37</f>
        <v>0</v>
      </c>
      <c r="F42" s="148">
        <f>'2009'!D37</f>
        <v>0</v>
      </c>
      <c r="G42" s="145" t="str">
        <f>'2009'!E37</f>
        <v>17-31</v>
      </c>
      <c r="H42" s="146">
        <f>'2009'!F37</f>
        <v>1</v>
      </c>
      <c r="I42" s="145">
        <f>'2009'!G37</f>
        <v>0</v>
      </c>
      <c r="J42" s="146">
        <f>'2009'!H37</f>
        <v>0</v>
      </c>
      <c r="K42" s="145">
        <f>'2009'!I37</f>
        <v>0</v>
      </c>
      <c r="L42" s="146">
        <f>'2009'!J37</f>
        <v>0</v>
      </c>
      <c r="M42" s="145">
        <f>'2009'!K37</f>
        <v>0</v>
      </c>
      <c r="N42" s="146">
        <f>'2009'!L37</f>
        <v>0</v>
      </c>
      <c r="O42" s="145">
        <f>'2009'!M37</f>
        <v>0</v>
      </c>
      <c r="P42" s="146">
        <f>'2009'!N37</f>
        <v>0</v>
      </c>
      <c r="Q42" s="145">
        <f>'2009'!O37</f>
        <v>0</v>
      </c>
      <c r="R42" s="146">
        <f>'2009'!P37</f>
        <v>0</v>
      </c>
      <c r="S42" s="145">
        <f>'2009'!Q37</f>
        <v>0</v>
      </c>
      <c r="T42" s="146">
        <f>'2009'!R37</f>
        <v>0</v>
      </c>
      <c r="U42" s="145" t="str">
        <f>'2009'!U37</f>
        <v>10-19</v>
      </c>
      <c r="V42" s="146">
        <f>'2009'!V37</f>
        <v>5</v>
      </c>
      <c r="W42" s="145">
        <f>'2009'!W37</f>
        <v>11</v>
      </c>
      <c r="X42" s="146">
        <f>'2009'!X37</f>
        <v>4</v>
      </c>
      <c r="Y42" s="145">
        <f>'2009'!Y37</f>
        <v>0</v>
      </c>
      <c r="Z42" s="146">
        <f>'2009'!Z37</f>
        <v>0</v>
      </c>
      <c r="AA42" s="145">
        <f>'2009'!AA37</f>
        <v>0</v>
      </c>
      <c r="AB42" s="146">
        <f>'2009'!AB37</f>
        <v>0</v>
      </c>
      <c r="AC42" s="145">
        <f>'2009'!AC37</f>
        <v>0</v>
      </c>
      <c r="AD42" s="146">
        <f>'2009'!AD37</f>
        <v>0</v>
      </c>
      <c r="AE42" s="145">
        <f>'2009'!AE37</f>
        <v>0</v>
      </c>
      <c r="AF42" s="146">
        <f>'2009'!AF37</f>
        <v>0</v>
      </c>
      <c r="AG42" s="245" t="e">
        <f t="shared" si="0"/>
        <v>#REF!</v>
      </c>
      <c r="AH42" s="310" t="s">
        <v>127</v>
      </c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30" customHeight="1">
      <c r="A43" s="103"/>
      <c r="B43" s="165" t="str">
        <f>'2009'!B41</f>
        <v>РЦСО-2</v>
      </c>
      <c r="C43" s="145" t="e">
        <f>'2009'!#REF!</f>
        <v>#REF!</v>
      </c>
      <c r="D43" s="146" t="e">
        <f>'2009'!#REF!</f>
        <v>#REF!</v>
      </c>
      <c r="E43" s="147">
        <f>'2009'!C41</f>
        <v>0</v>
      </c>
      <c r="F43" s="148">
        <f>'2009'!D41</f>
        <v>0</v>
      </c>
      <c r="G43" s="145" t="str">
        <f>'2009'!E41</f>
        <v>17-31</v>
      </c>
      <c r="H43" s="146">
        <f>'2009'!F41</f>
        <v>1</v>
      </c>
      <c r="I43" s="145">
        <f>'2009'!G41</f>
        <v>0</v>
      </c>
      <c r="J43" s="146">
        <f>'2009'!H41</f>
        <v>0</v>
      </c>
      <c r="K43" s="145">
        <f>'2009'!I41</f>
        <v>0</v>
      </c>
      <c r="L43" s="146">
        <f>'2009'!J41</f>
        <v>0</v>
      </c>
      <c r="M43" s="145">
        <f>'2009'!K41</f>
        <v>0</v>
      </c>
      <c r="N43" s="146">
        <f>'2009'!L41</f>
        <v>0</v>
      </c>
      <c r="O43" s="145">
        <f>'2009'!M41</f>
        <v>0</v>
      </c>
      <c r="P43" s="146">
        <f>'2009'!N41</f>
        <v>0</v>
      </c>
      <c r="Q43" s="145">
        <f>'2009'!O41</f>
        <v>0</v>
      </c>
      <c r="R43" s="146">
        <f>'2009'!P41</f>
        <v>0</v>
      </c>
      <c r="S43" s="145">
        <f>'2009'!Q41</f>
        <v>0</v>
      </c>
      <c r="T43" s="146">
        <f>'2009'!R41</f>
        <v>0</v>
      </c>
      <c r="U43" s="145">
        <f>'2009'!U41</f>
        <v>0</v>
      </c>
      <c r="V43" s="146">
        <f>'2009'!V41</f>
        <v>0</v>
      </c>
      <c r="W43" s="145">
        <f>'2009'!W41</f>
        <v>0</v>
      </c>
      <c r="X43" s="146">
        <f>'2009'!X41</f>
        <v>0</v>
      </c>
      <c r="Y43" s="145">
        <f>'2009'!Y41</f>
        <v>0</v>
      </c>
      <c r="Z43" s="146">
        <f>'2009'!Z41</f>
        <v>0</v>
      </c>
      <c r="AA43" s="145">
        <f>'2009'!AA41</f>
        <v>0</v>
      </c>
      <c r="AB43" s="146">
        <f>'2009'!AB41</f>
        <v>0</v>
      </c>
      <c r="AC43" s="145">
        <f>'2009'!AC41</f>
        <v>0</v>
      </c>
      <c r="AD43" s="146">
        <f>'2009'!AD41</f>
        <v>0</v>
      </c>
      <c r="AE43" s="145">
        <f>'2009'!AE41</f>
        <v>0</v>
      </c>
      <c r="AF43" s="146">
        <f>'2009'!AF41</f>
        <v>0</v>
      </c>
      <c r="AG43" s="245" t="e">
        <f t="shared" si="0"/>
        <v>#REF!</v>
      </c>
      <c r="AH43" s="310" t="s">
        <v>127</v>
      </c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30" customHeight="1">
      <c r="A44" s="103"/>
      <c r="B44" s="165" t="str">
        <f>'2009'!B46</f>
        <v>Гипромез</v>
      </c>
      <c r="C44" s="145" t="e">
        <f>'2009'!#REF!</f>
        <v>#REF!</v>
      </c>
      <c r="D44" s="146" t="e">
        <f>'2009'!#REF!</f>
        <v>#REF!</v>
      </c>
      <c r="E44" s="147">
        <f>'2009'!C46</f>
        <v>9</v>
      </c>
      <c r="F44" s="148">
        <f>'2009'!D46</f>
        <v>6</v>
      </c>
      <c r="G44" s="145" t="str">
        <f>'2009'!E46</f>
        <v>17-31</v>
      </c>
      <c r="H44" s="146">
        <f>'2009'!F46</f>
        <v>1</v>
      </c>
      <c r="I44" s="145">
        <f>'2009'!G46</f>
        <v>9</v>
      </c>
      <c r="J44" s="146">
        <f>'2009'!H46</f>
        <v>6</v>
      </c>
      <c r="K44" s="145" t="str">
        <f>'2009'!I46</f>
        <v>11-17</v>
      </c>
      <c r="L44" s="146">
        <f>'2009'!J46</f>
        <v>4</v>
      </c>
      <c r="M44" s="145">
        <f>'2009'!K46</f>
        <v>15</v>
      </c>
      <c r="N44" s="146">
        <f>'2009'!L46</f>
        <v>1</v>
      </c>
      <c r="O44" s="145" t="str">
        <f>'2009'!M46</f>
        <v>6</v>
      </c>
      <c r="P44" s="146">
        <f>'2009'!N46</f>
        <v>9</v>
      </c>
      <c r="Q44" s="145" t="str">
        <f>'2009'!O46</f>
        <v>28</v>
      </c>
      <c r="R44" s="146">
        <f>'2009'!P46</f>
        <v>1</v>
      </c>
      <c r="S44" s="145">
        <f>'2009'!Q46</f>
        <v>12</v>
      </c>
      <c r="T44" s="146">
        <f>'2009'!R46</f>
        <v>3</v>
      </c>
      <c r="U44" s="145" t="str">
        <f>'2009'!U46</f>
        <v>8-9</v>
      </c>
      <c r="V44" s="146">
        <f>'2009'!V46</f>
        <v>3.5</v>
      </c>
      <c r="W44" s="145">
        <f>'2009'!W46</f>
        <v>4</v>
      </c>
      <c r="X44" s="146">
        <f>'2009'!X46</f>
        <v>5.5</v>
      </c>
      <c r="Y44" s="145">
        <f>'2009'!Y46</f>
        <v>7</v>
      </c>
      <c r="Z44" s="146">
        <f>'2009'!Z46</f>
        <v>8</v>
      </c>
      <c r="AA44" s="145">
        <f>'2009'!AA46</f>
        <v>0</v>
      </c>
      <c r="AB44" s="146">
        <f>'2009'!AB46</f>
        <v>0</v>
      </c>
      <c r="AC44" s="145">
        <f>'2009'!AC46</f>
        <v>15</v>
      </c>
      <c r="AD44" s="146">
        <f>'2009'!AD46</f>
        <v>1</v>
      </c>
      <c r="AE44" s="145">
        <f>'2009'!AE46</f>
        <v>5</v>
      </c>
      <c r="AF44" s="146">
        <f>'2009'!AF46</f>
        <v>10</v>
      </c>
      <c r="AG44" s="245" t="e">
        <f t="shared" si="0"/>
        <v>#REF!</v>
      </c>
      <c r="AH44" s="310">
        <v>33</v>
      </c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s="336" customFormat="1" ht="30" customHeight="1">
      <c r="A45" s="329"/>
      <c r="B45" s="165" t="str">
        <f>'2009'!B47</f>
        <v>ПКУ</v>
      </c>
      <c r="C45" s="145" t="e">
        <f>'2009'!#REF!</f>
        <v>#REF!</v>
      </c>
      <c r="D45" s="146" t="e">
        <f>'2009'!#REF!</f>
        <v>#REF!</v>
      </c>
      <c r="E45" s="147">
        <f>'2009'!C47</f>
        <v>13</v>
      </c>
      <c r="F45" s="148">
        <f>'2009'!D47</f>
        <v>2</v>
      </c>
      <c r="G45" s="145" t="str">
        <f>'2009'!E47</f>
        <v>9-16</v>
      </c>
      <c r="H45" s="146">
        <f>'2009'!F47</f>
        <v>6</v>
      </c>
      <c r="I45" s="145">
        <f>'2009'!G47</f>
        <v>16</v>
      </c>
      <c r="J45" s="146">
        <f>'2009'!H47</f>
        <v>1</v>
      </c>
      <c r="K45" s="145">
        <f>'2009'!I47</f>
        <v>10</v>
      </c>
      <c r="L45" s="146">
        <f>'2009'!J47</f>
        <v>5</v>
      </c>
      <c r="M45" s="145">
        <f>'2009'!K47</f>
        <v>8</v>
      </c>
      <c r="N45" s="146">
        <f>'2009'!L47</f>
        <v>7</v>
      </c>
      <c r="O45" s="145">
        <f>'2009'!M47</f>
        <v>19</v>
      </c>
      <c r="P45" s="146">
        <f>'2009'!N47</f>
        <v>1</v>
      </c>
      <c r="Q45" s="145">
        <f>'2009'!O47</f>
        <v>3</v>
      </c>
      <c r="R45" s="146">
        <f>'2009'!P47</f>
        <v>12</v>
      </c>
      <c r="S45" s="145" t="str">
        <f>'2009'!Q47</f>
        <v>10-11</v>
      </c>
      <c r="T45" s="146">
        <f>'2009'!R47</f>
        <v>4.5</v>
      </c>
      <c r="U45" s="145" t="str">
        <f>'2009'!U47</f>
        <v>8-9</v>
      </c>
      <c r="V45" s="146">
        <f>'2009'!V47</f>
        <v>3.5</v>
      </c>
      <c r="W45" s="145">
        <f>'2009'!W47</f>
        <v>4</v>
      </c>
      <c r="X45" s="146">
        <f>'2009'!X47</f>
        <v>5.5</v>
      </c>
      <c r="Y45" s="145">
        <f>'2009'!Y47</f>
        <v>11</v>
      </c>
      <c r="Z45" s="146">
        <f>'2009'!Z47</f>
        <v>4</v>
      </c>
      <c r="AA45" s="145" t="str">
        <f>'2009'!AA47</f>
        <v>12-13</v>
      </c>
      <c r="AB45" s="146">
        <f>'2009'!AB47</f>
        <v>3</v>
      </c>
      <c r="AC45" s="145">
        <f>'2009'!AC47</f>
        <v>0</v>
      </c>
      <c r="AD45" s="146">
        <f>'2009'!AD47</f>
        <v>0</v>
      </c>
      <c r="AE45" s="145" t="str">
        <f>'2009'!AE47</f>
        <v>21-26</v>
      </c>
      <c r="AF45" s="146">
        <f>'2009'!AF47</f>
        <v>1</v>
      </c>
      <c r="AG45" s="245" t="e">
        <f t="shared" si="0"/>
        <v>#REF!</v>
      </c>
      <c r="AH45" s="310" t="s">
        <v>128</v>
      </c>
      <c r="AI45" s="2"/>
      <c r="AJ45" s="335"/>
      <c r="AK45" s="335"/>
      <c r="AL45" s="335"/>
      <c r="AM45" s="335"/>
      <c r="AN45" s="335"/>
      <c r="AO45" s="335"/>
      <c r="AP45" s="335"/>
      <c r="AQ45" s="335"/>
      <c r="AR45" s="335"/>
      <c r="AS45" s="335"/>
      <c r="AT45" s="335"/>
      <c r="AU45" s="335"/>
      <c r="AV45" s="335"/>
      <c r="AW45" s="335"/>
      <c r="AX45" s="335"/>
      <c r="AY45" s="335"/>
      <c r="AZ45" s="335"/>
      <c r="BA45" s="335"/>
      <c r="BB45" s="335"/>
      <c r="BC45" s="335"/>
      <c r="BD45" s="335"/>
      <c r="BE45" s="335"/>
      <c r="BF45" s="335"/>
      <c r="BG45" s="335"/>
      <c r="BH45" s="335"/>
      <c r="BI45" s="335"/>
      <c r="BJ45" s="335"/>
      <c r="BK45" s="335"/>
      <c r="BL45" s="335"/>
      <c r="BM45" s="335"/>
      <c r="BN45" s="335"/>
      <c r="BO45" s="335"/>
      <c r="BP45" s="335"/>
      <c r="BQ45" s="335"/>
      <c r="BR45" s="335"/>
      <c r="BS45" s="335"/>
    </row>
    <row r="46" spans="1:71" ht="30" customHeight="1">
      <c r="A46" s="103"/>
      <c r="B46" s="165" t="str">
        <f>'2009'!B48</f>
        <v>Инженерный центр</v>
      </c>
      <c r="C46" s="145" t="e">
        <f>'2009'!#REF!</f>
        <v>#REF!</v>
      </c>
      <c r="D46" s="146" t="e">
        <f>'2009'!#REF!</f>
        <v>#REF!</v>
      </c>
      <c r="E46" s="147">
        <f>'2009'!C48</f>
        <v>11</v>
      </c>
      <c r="F46" s="148">
        <f>'2009'!D48</f>
        <v>4</v>
      </c>
      <c r="G46" s="145">
        <f>'2009'!E48</f>
        <v>0</v>
      </c>
      <c r="H46" s="146">
        <f>'2009'!F48</f>
        <v>0</v>
      </c>
      <c r="I46" s="145">
        <f>'2009'!G48</f>
        <v>7</v>
      </c>
      <c r="J46" s="146">
        <f>'2009'!H48</f>
        <v>8</v>
      </c>
      <c r="K46" s="145" t="str">
        <f>'2009'!I48</f>
        <v>11-17</v>
      </c>
      <c r="L46" s="146">
        <f>'2009'!J48</f>
        <v>4</v>
      </c>
      <c r="M46" s="145">
        <f>'2009'!K48</f>
        <v>18</v>
      </c>
      <c r="N46" s="146">
        <f>'2009'!L48</f>
        <v>1</v>
      </c>
      <c r="O46" s="145">
        <f>'2009'!M48</f>
        <v>8</v>
      </c>
      <c r="P46" s="146">
        <f>'2009'!N48</f>
        <v>7</v>
      </c>
      <c r="Q46" s="145">
        <f>'2009'!O48</f>
        <v>14</v>
      </c>
      <c r="R46" s="146">
        <f>'2009'!P48</f>
        <v>1</v>
      </c>
      <c r="S46" s="145">
        <f>'2009'!Q48</f>
        <v>0</v>
      </c>
      <c r="T46" s="146">
        <f>'2009'!R48</f>
        <v>0</v>
      </c>
      <c r="U46" s="145" t="str">
        <f>'2009'!U48</f>
        <v>10-19</v>
      </c>
      <c r="V46" s="146">
        <f>'2009'!V48</f>
        <v>2.5</v>
      </c>
      <c r="W46" s="145">
        <f>'2009'!W48</f>
        <v>12</v>
      </c>
      <c r="X46" s="146">
        <f>'2009'!X48</f>
        <v>1.5</v>
      </c>
      <c r="Y46" s="145">
        <f>'2009'!Y48</f>
        <v>0</v>
      </c>
      <c r="Z46" s="146">
        <f>'2009'!Z48</f>
        <v>0</v>
      </c>
      <c r="AA46" s="145">
        <f>'2009'!AA48</f>
        <v>0</v>
      </c>
      <c r="AB46" s="146">
        <f>'2009'!AB48</f>
        <v>0</v>
      </c>
      <c r="AC46" s="145">
        <f>'2009'!AC48</f>
        <v>0</v>
      </c>
      <c r="AD46" s="146">
        <f>'2009'!AD48</f>
        <v>0</v>
      </c>
      <c r="AE46" s="145">
        <f>'2009'!AE48</f>
        <v>9</v>
      </c>
      <c r="AF46" s="146">
        <f>'2009'!AF48</f>
        <v>6</v>
      </c>
      <c r="AG46" s="245" t="e">
        <f t="shared" si="0"/>
        <v>#REF!</v>
      </c>
      <c r="AH46" s="310" t="s">
        <v>128</v>
      </c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30" customHeight="1">
      <c r="A47" s="103"/>
      <c r="B47" s="165" t="str">
        <f>'2009'!B26</f>
        <v>УТК</v>
      </c>
      <c r="C47" s="145" t="e">
        <f>'2009'!#REF!</f>
        <v>#REF!</v>
      </c>
      <c r="D47" s="146" t="e">
        <f>'2009'!#REF!</f>
        <v>#REF!</v>
      </c>
      <c r="E47" s="147">
        <f>'2009'!C26</f>
        <v>0</v>
      </c>
      <c r="F47" s="148">
        <f>'2009'!D26</f>
        <v>0</v>
      </c>
      <c r="G47" s="145">
        <f>'2009'!E26</f>
        <v>0</v>
      </c>
      <c r="H47" s="146">
        <f>'2009'!F26</f>
        <v>0</v>
      </c>
      <c r="I47" s="145">
        <f>'2009'!G26</f>
        <v>0</v>
      </c>
      <c r="J47" s="146">
        <f>'2009'!H26</f>
        <v>0</v>
      </c>
      <c r="K47" s="145">
        <f>'2009'!I26</f>
        <v>0</v>
      </c>
      <c r="L47" s="146">
        <f>'2009'!J26</f>
        <v>0</v>
      </c>
      <c r="M47" s="145">
        <f>'2009'!K26</f>
        <v>0</v>
      </c>
      <c r="N47" s="146">
        <f>'2009'!L26</f>
        <v>0</v>
      </c>
      <c r="O47" s="145">
        <f>'2009'!M26</f>
        <v>0</v>
      </c>
      <c r="P47" s="146">
        <f>'2009'!N26</f>
        <v>0</v>
      </c>
      <c r="Q47" s="145">
        <f>'2009'!O26</f>
        <v>0</v>
      </c>
      <c r="R47" s="146">
        <f>'2009'!P26</f>
        <v>0</v>
      </c>
      <c r="S47" s="145">
        <f>'2009'!Q26</f>
        <v>0</v>
      </c>
      <c r="T47" s="146">
        <f>'2009'!R26</f>
        <v>0</v>
      </c>
      <c r="U47" s="145">
        <f>'2009'!U26</f>
        <v>0</v>
      </c>
      <c r="V47" s="146">
        <f>'2009'!V26</f>
        <v>0</v>
      </c>
      <c r="W47" s="145">
        <f>'2009'!W26</f>
        <v>0</v>
      </c>
      <c r="X47" s="146">
        <f>'2009'!X26</f>
        <v>0</v>
      </c>
      <c r="Y47" s="145">
        <f>'2009'!Y26</f>
        <v>0</v>
      </c>
      <c r="Z47" s="146">
        <f>'2009'!Z26</f>
        <v>0</v>
      </c>
      <c r="AA47" s="145">
        <f>'2009'!AA26</f>
        <v>0</v>
      </c>
      <c r="AB47" s="146">
        <f>'2009'!AB26</f>
        <v>0</v>
      </c>
      <c r="AC47" s="145">
        <f>'2009'!AC26</f>
        <v>0</v>
      </c>
      <c r="AD47" s="146">
        <f>'2009'!AD26</f>
        <v>0</v>
      </c>
      <c r="AE47" s="145">
        <f>'2009'!AE26</f>
        <v>0</v>
      </c>
      <c r="AF47" s="146">
        <f>'2009'!AF26</f>
        <v>0</v>
      </c>
      <c r="AG47" s="245" t="e">
        <f t="shared" si="0"/>
        <v>#REF!</v>
      </c>
      <c r="AH47" s="310" t="s">
        <v>125</v>
      </c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30" customHeight="1">
      <c r="A48" s="103"/>
      <c r="B48" s="165" t="str">
        <f>'2009'!B27</f>
        <v>Энергопроизводство</v>
      </c>
      <c r="C48" s="145" t="e">
        <f>'2009'!#REF!</f>
        <v>#REF!</v>
      </c>
      <c r="D48" s="146" t="e">
        <f>'2009'!#REF!</f>
        <v>#REF!</v>
      </c>
      <c r="E48" s="147">
        <f>'2009'!C27</f>
        <v>0</v>
      </c>
      <c r="F48" s="148">
        <f>'2009'!D27</f>
        <v>0</v>
      </c>
      <c r="G48" s="145">
        <f>'2009'!E27</f>
        <v>0</v>
      </c>
      <c r="H48" s="146">
        <f>'2009'!F27</f>
        <v>0</v>
      </c>
      <c r="I48" s="145">
        <f>'2009'!G27</f>
        <v>0</v>
      </c>
      <c r="J48" s="146">
        <f>'2009'!H27</f>
        <v>0</v>
      </c>
      <c r="K48" s="145">
        <f>'2009'!I27</f>
        <v>0</v>
      </c>
      <c r="L48" s="146">
        <f>'2009'!J27</f>
        <v>0</v>
      </c>
      <c r="M48" s="145">
        <f>'2009'!K27</f>
        <v>0</v>
      </c>
      <c r="N48" s="146">
        <f>'2009'!L27</f>
        <v>0</v>
      </c>
      <c r="O48" s="145">
        <f>'2009'!M27</f>
        <v>0</v>
      </c>
      <c r="P48" s="146">
        <f>'2009'!N27</f>
        <v>0</v>
      </c>
      <c r="Q48" s="145">
        <f>'2009'!O27</f>
        <v>0</v>
      </c>
      <c r="R48" s="146">
        <f>'2009'!P27</f>
        <v>0</v>
      </c>
      <c r="S48" s="145">
        <f>'2009'!Q27</f>
        <v>0</v>
      </c>
      <c r="T48" s="146">
        <f>'2009'!R27</f>
        <v>0</v>
      </c>
      <c r="U48" s="145">
        <f>'2009'!U27</f>
        <v>0</v>
      </c>
      <c r="V48" s="146">
        <f>'2009'!V27</f>
        <v>0</v>
      </c>
      <c r="W48" s="145">
        <f>'2009'!W27</f>
        <v>0</v>
      </c>
      <c r="X48" s="146">
        <f>'2009'!X27</f>
        <v>0</v>
      </c>
      <c r="Y48" s="145">
        <f>'2009'!Y27</f>
        <v>0</v>
      </c>
      <c r="Z48" s="146">
        <f>'2009'!Z27</f>
        <v>0</v>
      </c>
      <c r="AA48" s="145">
        <f>'2009'!AA27</f>
        <v>0</v>
      </c>
      <c r="AB48" s="146">
        <f>'2009'!AB27</f>
        <v>0</v>
      </c>
      <c r="AC48" s="145">
        <f>'2009'!AC27</f>
        <v>0</v>
      </c>
      <c r="AD48" s="146">
        <f>'2009'!AD27</f>
        <v>0</v>
      </c>
      <c r="AE48" s="145">
        <f>'2009'!AE27</f>
        <v>0</v>
      </c>
      <c r="AF48" s="146">
        <f>'2009'!AF27</f>
        <v>0</v>
      </c>
      <c r="AG48" s="245" t="e">
        <f t="shared" si="0"/>
        <v>#REF!</v>
      </c>
      <c r="AH48" s="310" t="s">
        <v>125</v>
      </c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30" customHeight="1">
      <c r="A49" s="103"/>
      <c r="B49" s="165" t="str">
        <f>'2009'!B61</f>
        <v>ЭлРЦ</v>
      </c>
      <c r="C49" s="145" t="e">
        <f>'2009'!#REF!</f>
        <v>#REF!</v>
      </c>
      <c r="D49" s="146" t="e">
        <f>'2009'!#REF!</f>
        <v>#REF!</v>
      </c>
      <c r="E49" s="147">
        <f>'2009'!C61</f>
        <v>0</v>
      </c>
      <c r="F49" s="148">
        <f>'2009'!D61</f>
        <v>0</v>
      </c>
      <c r="G49" s="145">
        <f>'2009'!E61</f>
        <v>0</v>
      </c>
      <c r="H49" s="146">
        <f>'2009'!F61</f>
        <v>0</v>
      </c>
      <c r="I49" s="145">
        <f>'2009'!G61</f>
        <v>0</v>
      </c>
      <c r="J49" s="146">
        <f>'2009'!H61</f>
        <v>0</v>
      </c>
      <c r="K49" s="145">
        <f>'2009'!I61</f>
        <v>0</v>
      </c>
      <c r="L49" s="146">
        <f>'2009'!J61</f>
        <v>0</v>
      </c>
      <c r="M49" s="145">
        <f>'2009'!K61</f>
        <v>0</v>
      </c>
      <c r="N49" s="146">
        <f>'2009'!L61</f>
        <v>0</v>
      </c>
      <c r="O49" s="145">
        <f>'2009'!M61</f>
        <v>0</v>
      </c>
      <c r="P49" s="146">
        <f>'2009'!N61</f>
        <v>0</v>
      </c>
      <c r="Q49" s="145">
        <f>'2009'!O61</f>
        <v>0</v>
      </c>
      <c r="R49" s="146">
        <f>'2009'!P61</f>
        <v>0</v>
      </c>
      <c r="S49" s="145">
        <f>'2009'!Q61</f>
        <v>0</v>
      </c>
      <c r="T49" s="146">
        <f>'2009'!R61</f>
        <v>0</v>
      </c>
      <c r="U49" s="145">
        <f>'2009'!U61</f>
        <v>0</v>
      </c>
      <c r="V49" s="146">
        <f>'2009'!V61</f>
        <v>0</v>
      </c>
      <c r="W49" s="145">
        <f>'2009'!W61</f>
        <v>0</v>
      </c>
      <c r="X49" s="146">
        <f>'2009'!X61</f>
        <v>0</v>
      </c>
      <c r="Y49" s="145">
        <f>'2009'!Y61</f>
        <v>0</v>
      </c>
      <c r="Z49" s="146">
        <f>'2009'!Z61</f>
        <v>0</v>
      </c>
      <c r="AA49" s="145">
        <f>'2009'!AA61</f>
        <v>0</v>
      </c>
      <c r="AB49" s="146">
        <f>'2009'!AB61</f>
        <v>0</v>
      </c>
      <c r="AC49" s="145">
        <f>'2009'!AC61</f>
        <v>0</v>
      </c>
      <c r="AD49" s="146">
        <f>'2009'!AD61</f>
        <v>0</v>
      </c>
      <c r="AE49" s="145">
        <f>'2009'!AE61</f>
        <v>0</v>
      </c>
      <c r="AF49" s="146">
        <f>'2009'!AF61</f>
        <v>0</v>
      </c>
      <c r="AG49" s="245" t="e">
        <f t="shared" si="0"/>
        <v>#REF!</v>
      </c>
      <c r="AH49" s="310" t="s">
        <v>125</v>
      </c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30" customHeight="1">
      <c r="A50" s="103"/>
      <c r="B50" s="165" t="str">
        <f>'2009'!B49</f>
        <v>Управление профессионального развития персонала</v>
      </c>
      <c r="C50" s="145" t="e">
        <f>'2009'!#REF!</f>
        <v>#REF!</v>
      </c>
      <c r="D50" s="146" t="e">
        <f>'2009'!#REF!</f>
        <v>#REF!</v>
      </c>
      <c r="E50" s="147">
        <f>'2009'!C49</f>
        <v>18</v>
      </c>
      <c r="F50" s="148">
        <f>'2009'!D49</f>
        <v>1</v>
      </c>
      <c r="G50" s="145" t="str">
        <f>'2009'!E49</f>
        <v>17-31</v>
      </c>
      <c r="H50" s="146">
        <f>'2009'!F49</f>
        <v>1</v>
      </c>
      <c r="I50" s="145">
        <f>'2009'!G49</f>
        <v>11</v>
      </c>
      <c r="J50" s="146">
        <f>'2009'!H49</f>
        <v>4</v>
      </c>
      <c r="K50" s="145" t="str">
        <f>'2009'!I49</f>
        <v>11-17</v>
      </c>
      <c r="L50" s="146">
        <f>'2009'!J49</f>
        <v>4</v>
      </c>
      <c r="M50" s="145">
        <f>'2009'!K49</f>
        <v>24</v>
      </c>
      <c r="N50" s="146">
        <f>'2009'!L49</f>
        <v>1</v>
      </c>
      <c r="O50" s="145" t="str">
        <f>'2009'!M49</f>
        <v>18</v>
      </c>
      <c r="P50" s="146">
        <f>'2009'!N49</f>
        <v>1</v>
      </c>
      <c r="Q50" s="145" t="str">
        <f>'2009'!O49</f>
        <v>13</v>
      </c>
      <c r="R50" s="146">
        <f>'2009'!P49</f>
        <v>2</v>
      </c>
      <c r="S50" s="145">
        <f>'2009'!Q49</f>
        <v>9</v>
      </c>
      <c r="T50" s="146">
        <f>'2009'!R49</f>
        <v>6</v>
      </c>
      <c r="U50" s="145">
        <f>'2009'!U49</f>
        <v>0</v>
      </c>
      <c r="V50" s="146">
        <f>'2009'!V49</f>
        <v>0</v>
      </c>
      <c r="W50" s="145">
        <f>'2009'!W49</f>
        <v>0</v>
      </c>
      <c r="X50" s="146">
        <f>'2009'!X49</f>
        <v>0</v>
      </c>
      <c r="Y50" s="145">
        <f>'2009'!Y49</f>
        <v>17</v>
      </c>
      <c r="Z50" s="146">
        <f>'2009'!Z49</f>
        <v>1</v>
      </c>
      <c r="AA50" s="145" t="str">
        <f>'2009'!AA49</f>
        <v>12-13</v>
      </c>
      <c r="AB50" s="146">
        <f>'2009'!AB49</f>
        <v>3</v>
      </c>
      <c r="AC50" s="145">
        <f>'2009'!AC49</f>
        <v>0</v>
      </c>
      <c r="AD50" s="146">
        <f>'2009'!AD49</f>
        <v>0</v>
      </c>
      <c r="AE50" s="145" t="str">
        <f>'2009'!AE49</f>
        <v>27-29</v>
      </c>
      <c r="AF50" s="146">
        <f>'2009'!AF49</f>
        <v>1</v>
      </c>
      <c r="AG50" s="245" t="e">
        <f t="shared" si="0"/>
        <v>#REF!</v>
      </c>
      <c r="AH50" s="310" t="s">
        <v>129</v>
      </c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30" customHeight="1">
      <c r="A51" s="103"/>
      <c r="B51" s="165" t="str">
        <f>'2009'!B50</f>
        <v>Управление промышленной экологии</v>
      </c>
      <c r="C51" s="145" t="e">
        <f>'2009'!#REF!</f>
        <v>#REF!</v>
      </c>
      <c r="D51" s="146" t="e">
        <f>'2009'!#REF!</f>
        <v>#REF!</v>
      </c>
      <c r="E51" s="147">
        <f>'2009'!C50</f>
        <v>16</v>
      </c>
      <c r="F51" s="148">
        <f>'2009'!D50</f>
        <v>1</v>
      </c>
      <c r="G51" s="145">
        <f>'2009'!E50</f>
        <v>0</v>
      </c>
      <c r="H51" s="146">
        <f>'2009'!F50</f>
        <v>0</v>
      </c>
      <c r="I51" s="145">
        <f>'2009'!G50</f>
        <v>0</v>
      </c>
      <c r="J51" s="146">
        <f>'2009'!H50</f>
        <v>0</v>
      </c>
      <c r="K51" s="145">
        <f>'2009'!I50</f>
        <v>0</v>
      </c>
      <c r="L51" s="146">
        <f>'2009'!J50</f>
        <v>0</v>
      </c>
      <c r="M51" s="145">
        <f>'2009'!K50</f>
        <v>0</v>
      </c>
      <c r="N51" s="146">
        <f>'2009'!L50</f>
        <v>0</v>
      </c>
      <c r="O51" s="145" t="str">
        <f>'2009'!M50</f>
        <v>9</v>
      </c>
      <c r="P51" s="146">
        <f>'2009'!N50</f>
        <v>6</v>
      </c>
      <c r="Q51" s="145">
        <f>'2009'!O50</f>
        <v>34</v>
      </c>
      <c r="R51" s="146">
        <f>'2009'!P50</f>
        <v>1</v>
      </c>
      <c r="S51" s="145">
        <f>'2009'!Q50</f>
        <v>0</v>
      </c>
      <c r="T51" s="146">
        <f>'2009'!R50</f>
        <v>0</v>
      </c>
      <c r="U51" s="145">
        <f>'2009'!U50</f>
        <v>0</v>
      </c>
      <c r="V51" s="146">
        <f>'2009'!V50</f>
        <v>0</v>
      </c>
      <c r="W51" s="145">
        <f>'2009'!W50</f>
        <v>0</v>
      </c>
      <c r="X51" s="146">
        <f>'2009'!X50</f>
        <v>0</v>
      </c>
      <c r="Y51" s="145">
        <f>'2009'!Y50</f>
        <v>0</v>
      </c>
      <c r="Z51" s="146">
        <f>'2009'!Z50</f>
        <v>0</v>
      </c>
      <c r="AA51" s="145">
        <f>'2009'!AA50</f>
        <v>3</v>
      </c>
      <c r="AB51" s="146">
        <f>'2009'!AB50</f>
        <v>12</v>
      </c>
      <c r="AC51" s="145">
        <f>'2009'!AC50</f>
        <v>0</v>
      </c>
      <c r="AD51" s="146">
        <f>'2009'!AD50</f>
        <v>0</v>
      </c>
      <c r="AE51" s="145" t="str">
        <f>'2009'!AE50</f>
        <v>9-12</v>
      </c>
      <c r="AF51" s="146">
        <f>'2009'!AF50</f>
        <v>6</v>
      </c>
      <c r="AG51" s="245" t="e">
        <f t="shared" si="0"/>
        <v>#REF!</v>
      </c>
      <c r="AH51" s="310" t="s">
        <v>129</v>
      </c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30" customHeight="1" thickBot="1">
      <c r="A52" s="103"/>
      <c r="B52" s="337" t="str">
        <f>'2009'!B62</f>
        <v>Металлобаза</v>
      </c>
      <c r="C52" s="175" t="e">
        <f>'2009'!#REF!</f>
        <v>#REF!</v>
      </c>
      <c r="D52" s="129" t="e">
        <f>'2009'!#REF!</f>
        <v>#REF!</v>
      </c>
      <c r="E52" s="338">
        <f>'2009'!C62</f>
        <v>0</v>
      </c>
      <c r="F52" s="339">
        <f>'2009'!D62</f>
        <v>0</v>
      </c>
      <c r="G52" s="175">
        <f>'2009'!E62</f>
        <v>0</v>
      </c>
      <c r="H52" s="129">
        <f>'2009'!F62</f>
        <v>0</v>
      </c>
      <c r="I52" s="175">
        <f>'2009'!G62</f>
        <v>0</v>
      </c>
      <c r="J52" s="129">
        <f>'2009'!H62</f>
        <v>0</v>
      </c>
      <c r="K52" s="175">
        <f>'2009'!I62</f>
        <v>0</v>
      </c>
      <c r="L52" s="129">
        <f>'2009'!J62</f>
        <v>0</v>
      </c>
      <c r="M52" s="175">
        <f>'2009'!K62</f>
        <v>0</v>
      </c>
      <c r="N52" s="129">
        <f>'2009'!L62</f>
        <v>0</v>
      </c>
      <c r="O52" s="175">
        <f>'2009'!M62</f>
        <v>0</v>
      </c>
      <c r="P52" s="129">
        <f>'2009'!N62</f>
        <v>0</v>
      </c>
      <c r="Q52" s="175">
        <f>'2009'!O62</f>
        <v>0</v>
      </c>
      <c r="R52" s="129">
        <f>'2009'!P62</f>
        <v>0</v>
      </c>
      <c r="S52" s="175">
        <f>'2009'!Q62</f>
        <v>0</v>
      </c>
      <c r="T52" s="129">
        <f>'2009'!R62</f>
        <v>0</v>
      </c>
      <c r="U52" s="175">
        <f>'2009'!U62</f>
        <v>0</v>
      </c>
      <c r="V52" s="129">
        <f>'2009'!V62</f>
        <v>0</v>
      </c>
      <c r="W52" s="175">
        <f>'2009'!W62</f>
        <v>0</v>
      </c>
      <c r="X52" s="129">
        <f>'2009'!X62</f>
        <v>0</v>
      </c>
      <c r="Y52" s="175">
        <f>'2009'!Y62</f>
        <v>0</v>
      </c>
      <c r="Z52" s="129">
        <f>'2009'!Z62</f>
        <v>0</v>
      </c>
      <c r="AA52" s="175">
        <f>'2009'!AA62</f>
        <v>0</v>
      </c>
      <c r="AB52" s="129">
        <f>'2009'!AB62</f>
        <v>0</v>
      </c>
      <c r="AC52" s="175">
        <f>'2009'!AC62</f>
        <v>0</v>
      </c>
      <c r="AD52" s="129">
        <f>'2009'!AD62</f>
        <v>0</v>
      </c>
      <c r="AE52" s="175">
        <f>'2009'!AE62</f>
        <v>0</v>
      </c>
      <c r="AF52" s="129">
        <f>'2009'!AF62</f>
        <v>0</v>
      </c>
      <c r="AG52" s="340" t="e">
        <f t="shared" si="0"/>
        <v>#REF!</v>
      </c>
      <c r="AH52" s="341" t="s">
        <v>129</v>
      </c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2:34" ht="30" customHeight="1">
      <c r="B53" s="144"/>
      <c r="C53" s="173"/>
      <c r="D53" s="173"/>
      <c r="E53" s="173"/>
      <c r="F53" s="173"/>
      <c r="G53" s="173"/>
      <c r="H53" s="173"/>
      <c r="I53" s="173"/>
      <c r="J53" s="173"/>
      <c r="K53" s="173"/>
      <c r="L53" s="173"/>
      <c r="M53" s="173"/>
      <c r="N53" s="173"/>
      <c r="O53" s="173"/>
      <c r="P53" s="173"/>
      <c r="Q53" s="173"/>
      <c r="R53" s="173"/>
      <c r="S53" s="173"/>
      <c r="T53" s="173"/>
      <c r="U53" s="173"/>
      <c r="V53" s="173"/>
      <c r="W53" s="173"/>
      <c r="X53" s="173"/>
      <c r="Y53" s="173"/>
      <c r="Z53" s="173"/>
      <c r="AA53" s="173"/>
      <c r="AB53" s="173"/>
      <c r="AC53" s="173"/>
      <c r="AD53" s="173"/>
      <c r="AE53" s="173"/>
      <c r="AF53" s="173"/>
      <c r="AG53" s="234"/>
      <c r="AH53" s="234"/>
    </row>
    <row r="54" spans="33:34" ht="24">
      <c r="AG54" s="235"/>
      <c r="AH54" s="235"/>
    </row>
    <row r="55" spans="33:34" ht="24">
      <c r="AG55" s="235"/>
      <c r="AH55" s="235"/>
    </row>
    <row r="56" spans="33:34" ht="24">
      <c r="AG56" s="235"/>
      <c r="AH56" s="235"/>
    </row>
    <row r="57" spans="33:34" ht="24">
      <c r="AG57" s="235"/>
      <c r="AH57" s="235"/>
    </row>
    <row r="58" spans="33:34" ht="24">
      <c r="AG58" s="235"/>
      <c r="AH58" s="235"/>
    </row>
    <row r="59" spans="33:34" ht="24">
      <c r="AG59" s="235"/>
      <c r="AH59" s="235"/>
    </row>
    <row r="60" spans="33:34" ht="24">
      <c r="AG60" s="235"/>
      <c r="AH60" s="235"/>
    </row>
    <row r="61" spans="33:34" ht="24">
      <c r="AG61" s="235"/>
      <c r="AH61" s="235"/>
    </row>
    <row r="62" spans="33:34" ht="24">
      <c r="AG62" s="235"/>
      <c r="AH62" s="235"/>
    </row>
    <row r="63" spans="33:34" ht="24">
      <c r="AG63" s="235"/>
      <c r="AH63" s="235"/>
    </row>
    <row r="64" spans="33:34" ht="24">
      <c r="AG64" s="235"/>
      <c r="AH64" s="235"/>
    </row>
    <row r="65" spans="33:34" ht="24">
      <c r="AG65" s="235"/>
      <c r="AH65" s="235"/>
    </row>
    <row r="66" spans="33:34" ht="24">
      <c r="AG66" s="235"/>
      <c r="AH66" s="235"/>
    </row>
    <row r="67" spans="33:34" ht="24">
      <c r="AG67" s="235"/>
      <c r="AH67" s="235"/>
    </row>
    <row r="68" spans="33:34" ht="24">
      <c r="AG68" s="235"/>
      <c r="AH68" s="235"/>
    </row>
    <row r="69" spans="33:34" ht="24">
      <c r="AG69" s="235"/>
      <c r="AH69" s="235"/>
    </row>
    <row r="70" spans="33:34" ht="24">
      <c r="AG70" s="235"/>
      <c r="AH70" s="235"/>
    </row>
    <row r="71" spans="33:34" ht="24">
      <c r="AG71" s="235"/>
      <c r="AH71" s="235"/>
    </row>
    <row r="72" spans="33:34" ht="24">
      <c r="AG72" s="235"/>
      <c r="AH72" s="235"/>
    </row>
    <row r="73" spans="33:34" ht="24">
      <c r="AG73" s="235"/>
      <c r="AH73" s="235"/>
    </row>
    <row r="74" spans="33:34" ht="24">
      <c r="AG74" s="235"/>
      <c r="AH74" s="235"/>
    </row>
    <row r="75" spans="33:34" ht="24">
      <c r="AG75" s="235"/>
      <c r="AH75" s="235"/>
    </row>
    <row r="76" spans="33:34" ht="24">
      <c r="AG76" s="235"/>
      <c r="AH76" s="235"/>
    </row>
    <row r="77" spans="33:34" ht="24">
      <c r="AG77" s="235"/>
      <c r="AH77" s="235"/>
    </row>
    <row r="78" spans="33:34" ht="24">
      <c r="AG78" s="235"/>
      <c r="AH78" s="235"/>
    </row>
    <row r="79" spans="33:34" ht="24">
      <c r="AG79" s="235"/>
      <c r="AH79" s="235"/>
    </row>
    <row r="80" spans="33:34" ht="24">
      <c r="AG80" s="235"/>
      <c r="AH80" s="235"/>
    </row>
    <row r="81" spans="33:34" ht="24">
      <c r="AG81" s="235"/>
      <c r="AH81" s="235"/>
    </row>
    <row r="82" spans="33:34" ht="24">
      <c r="AG82" s="235"/>
      <c r="AH82" s="235"/>
    </row>
    <row r="83" spans="33:34" ht="24">
      <c r="AG83" s="235"/>
      <c r="AH83" s="235"/>
    </row>
    <row r="84" spans="33:34" ht="24">
      <c r="AG84" s="235"/>
      <c r="AH84" s="235"/>
    </row>
    <row r="85" spans="33:34" ht="24">
      <c r="AG85" s="235"/>
      <c r="AH85" s="235"/>
    </row>
    <row r="86" spans="33:34" ht="24">
      <c r="AG86" s="235"/>
      <c r="AH86" s="235"/>
    </row>
    <row r="87" spans="33:34" ht="24">
      <c r="AG87" s="235"/>
      <c r="AH87" s="235"/>
    </row>
    <row r="88" spans="33:34" ht="24">
      <c r="AG88" s="235"/>
      <c r="AH88" s="235"/>
    </row>
    <row r="89" spans="33:34" ht="24">
      <c r="AG89" s="235"/>
      <c r="AH89" s="235"/>
    </row>
    <row r="90" spans="33:34" ht="24">
      <c r="AG90" s="235"/>
      <c r="AH90" s="235"/>
    </row>
    <row r="91" spans="33:34" ht="24">
      <c r="AG91" s="235"/>
      <c r="AH91" s="235"/>
    </row>
    <row r="92" spans="33:34" ht="24">
      <c r="AG92" s="235"/>
      <c r="AH92" s="235"/>
    </row>
    <row r="93" spans="33:34" ht="24">
      <c r="AG93" s="235"/>
      <c r="AH93" s="235"/>
    </row>
    <row r="94" spans="33:34" ht="24">
      <c r="AG94" s="235"/>
      <c r="AH94" s="235"/>
    </row>
    <row r="95" spans="33:34" ht="24">
      <c r="AG95" s="235"/>
      <c r="AH95" s="235"/>
    </row>
    <row r="96" spans="33:34" ht="24">
      <c r="AG96" s="235"/>
      <c r="AH96" s="235"/>
    </row>
    <row r="97" spans="33:34" ht="24">
      <c r="AG97" s="235"/>
      <c r="AH97" s="235"/>
    </row>
    <row r="98" spans="33:34" ht="24">
      <c r="AG98" s="235"/>
      <c r="AH98" s="235"/>
    </row>
    <row r="99" spans="33:34" ht="24">
      <c r="AG99" s="235"/>
      <c r="AH99" s="235"/>
    </row>
    <row r="100" spans="33:34" ht="24">
      <c r="AG100" s="235"/>
      <c r="AH100" s="235"/>
    </row>
    <row r="101" spans="33:34" ht="24">
      <c r="AG101" s="235"/>
      <c r="AH101" s="235"/>
    </row>
    <row r="102" spans="33:34" ht="24">
      <c r="AG102" s="235"/>
      <c r="AH102" s="235"/>
    </row>
    <row r="103" spans="33:34" ht="24">
      <c r="AG103" s="235"/>
      <c r="AH103" s="235"/>
    </row>
    <row r="104" spans="33:34" ht="24">
      <c r="AG104" s="235"/>
      <c r="AH104" s="235"/>
    </row>
    <row r="105" spans="33:34" ht="24">
      <c r="AG105" s="235"/>
      <c r="AH105" s="235"/>
    </row>
    <row r="106" spans="33:34" ht="24">
      <c r="AG106" s="235"/>
      <c r="AH106" s="235"/>
    </row>
    <row r="107" spans="33:34" ht="24">
      <c r="AG107" s="235"/>
      <c r="AH107" s="235"/>
    </row>
    <row r="108" spans="33:34" ht="24">
      <c r="AG108" s="235"/>
      <c r="AH108" s="235"/>
    </row>
    <row r="109" spans="33:34" ht="24">
      <c r="AG109" s="235"/>
      <c r="AH109" s="235"/>
    </row>
    <row r="110" spans="33:34" ht="24">
      <c r="AG110" s="235"/>
      <c r="AH110" s="235"/>
    </row>
    <row r="111" spans="33:34" ht="24">
      <c r="AG111" s="235"/>
      <c r="AH111" s="235"/>
    </row>
    <row r="112" spans="33:34" ht="24">
      <c r="AG112" s="235"/>
      <c r="AH112" s="235"/>
    </row>
    <row r="113" spans="33:34" ht="24">
      <c r="AG113" s="235"/>
      <c r="AH113" s="235"/>
    </row>
    <row r="114" spans="33:34" ht="24">
      <c r="AG114" s="235"/>
      <c r="AH114" s="235"/>
    </row>
    <row r="115" spans="33:34" ht="24">
      <c r="AG115" s="235"/>
      <c r="AH115" s="235"/>
    </row>
    <row r="116" spans="33:34" ht="24">
      <c r="AG116" s="235"/>
      <c r="AH116" s="235"/>
    </row>
    <row r="117" spans="33:34" ht="24">
      <c r="AG117" s="235"/>
      <c r="AH117" s="235"/>
    </row>
    <row r="118" spans="33:34" ht="24">
      <c r="AG118" s="235"/>
      <c r="AH118" s="235"/>
    </row>
    <row r="119" spans="33:34" ht="24">
      <c r="AG119" s="235"/>
      <c r="AH119" s="235"/>
    </row>
    <row r="120" spans="33:34" ht="24">
      <c r="AG120" s="235"/>
      <c r="AH120" s="235"/>
    </row>
    <row r="121" spans="33:34" ht="24">
      <c r="AG121" s="235"/>
      <c r="AH121" s="235"/>
    </row>
    <row r="122" spans="33:34" ht="24">
      <c r="AG122" s="235"/>
      <c r="AH122" s="235"/>
    </row>
    <row r="123" spans="33:34" ht="24">
      <c r="AG123" s="235"/>
      <c r="AH123" s="235"/>
    </row>
    <row r="124" spans="33:34" ht="24">
      <c r="AG124" s="235"/>
      <c r="AH124" s="235"/>
    </row>
    <row r="125" spans="33:34" ht="24">
      <c r="AG125" s="235"/>
      <c r="AH125" s="235"/>
    </row>
    <row r="126" spans="33:34" ht="24">
      <c r="AG126" s="235"/>
      <c r="AH126" s="235"/>
    </row>
    <row r="127" spans="33:34" ht="24">
      <c r="AG127" s="235"/>
      <c r="AH127" s="235"/>
    </row>
    <row r="128" spans="33:34" ht="24">
      <c r="AG128" s="235"/>
      <c r="AH128" s="235"/>
    </row>
  </sheetData>
  <sheetProtection/>
  <mergeCells count="18">
    <mergeCell ref="Y8:Z8"/>
    <mergeCell ref="AA8:AB8"/>
    <mergeCell ref="AC8:AD8"/>
    <mergeCell ref="A8:A9"/>
    <mergeCell ref="B8:B9"/>
    <mergeCell ref="E8:F8"/>
    <mergeCell ref="I8:J8"/>
    <mergeCell ref="W8:X8"/>
    <mergeCell ref="AG8:AH8"/>
    <mergeCell ref="C8:D8"/>
    <mergeCell ref="G8:H8"/>
    <mergeCell ref="K8:L8"/>
    <mergeCell ref="O8:P8"/>
    <mergeCell ref="U8:V8"/>
    <mergeCell ref="M8:N8"/>
    <mergeCell ref="Q8:R8"/>
    <mergeCell ref="S8:T8"/>
    <mergeCell ref="AE8:AF8"/>
  </mergeCells>
  <printOptions horizontalCentered="1" verticalCentered="1"/>
  <pageMargins left="0.3937007874015748" right="0.35433070866141736" top="0.25" bottom="0.31496062992125984" header="0.2" footer="0.2362204724409449"/>
  <pageSetup fitToHeight="1" fitToWidth="1" horizontalDpi="600" verticalDpi="600" orientation="landscape" paperSize="9" scale="3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8:BU62"/>
  <sheetViews>
    <sheetView showZeros="0" zoomScale="70" zoomScaleNormal="70" zoomScalePageLayoutView="0" workbookViewId="0" topLeftCell="B1">
      <pane xSplit="1" ySplit="9" topLeftCell="O10" activePane="bottomRight" state="frozen"/>
      <selection pane="topLeft" activeCell="B1" sqref="B1"/>
      <selection pane="topRight" activeCell="C1" sqref="C1"/>
      <selection pane="bottomLeft" activeCell="B10" sqref="B10"/>
      <selection pane="bottomRight" activeCell="B1" sqref="A1:IV16384"/>
    </sheetView>
  </sheetViews>
  <sheetFormatPr defaultColWidth="9.125" defaultRowHeight="12.75"/>
  <cols>
    <col min="1" max="1" width="4.875" style="1" hidden="1" customWidth="1"/>
    <col min="2" max="2" width="40.00390625" style="1" customWidth="1"/>
    <col min="3" max="32" width="6.625" style="1" customWidth="1"/>
    <col min="33" max="33" width="10.00390625" style="1" bestFit="1" customWidth="1"/>
    <col min="34" max="34" width="10.00390625" style="1" customWidth="1"/>
    <col min="35" max="35" width="10.00390625" style="1" bestFit="1" customWidth="1"/>
    <col min="36" max="36" width="11.375" style="1" customWidth="1"/>
    <col min="37" max="16384" width="9.125" style="1" customWidth="1"/>
  </cols>
  <sheetData>
    <row r="7" ht="44.25" customHeight="1" thickBot="1"/>
    <row r="8" spans="1:73" ht="45" customHeight="1">
      <c r="A8" s="723" t="s">
        <v>31</v>
      </c>
      <c r="B8" s="725" t="s">
        <v>61</v>
      </c>
      <c r="C8" s="706" t="s">
        <v>28</v>
      </c>
      <c r="D8" s="707"/>
      <c r="E8" s="711" t="s">
        <v>18</v>
      </c>
      <c r="F8" s="707"/>
      <c r="G8" s="706" t="s">
        <v>26</v>
      </c>
      <c r="H8" s="707"/>
      <c r="I8" s="706" t="s">
        <v>22</v>
      </c>
      <c r="J8" s="707"/>
      <c r="K8" s="706" t="s">
        <v>27</v>
      </c>
      <c r="L8" s="707"/>
      <c r="M8" s="706" t="s">
        <v>23</v>
      </c>
      <c r="N8" s="707"/>
      <c r="O8" s="706" t="s">
        <v>25</v>
      </c>
      <c r="P8" s="707"/>
      <c r="Q8" s="706" t="s">
        <v>24</v>
      </c>
      <c r="R8" s="707"/>
      <c r="S8" s="706" t="s">
        <v>110</v>
      </c>
      <c r="T8" s="707"/>
      <c r="U8" s="706" t="s">
        <v>121</v>
      </c>
      <c r="V8" s="707"/>
      <c r="W8" s="706" t="s">
        <v>122</v>
      </c>
      <c r="X8" s="707"/>
      <c r="Y8" s="706" t="s">
        <v>63</v>
      </c>
      <c r="Z8" s="707"/>
      <c r="AA8" s="706" t="s">
        <v>64</v>
      </c>
      <c r="AB8" s="707"/>
      <c r="AC8" s="706" t="s">
        <v>65</v>
      </c>
      <c r="AD8" s="707"/>
      <c r="AE8" s="711" t="s">
        <v>66</v>
      </c>
      <c r="AF8" s="708"/>
      <c r="AG8" s="727" t="s">
        <v>71</v>
      </c>
      <c r="AH8" s="728"/>
      <c r="AI8" s="727" t="s">
        <v>72</v>
      </c>
      <c r="AJ8" s="728"/>
      <c r="AK8" s="4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</row>
    <row r="9" spans="1:73" ht="30" customHeight="1" thickBot="1">
      <c r="A9" s="724"/>
      <c r="B9" s="726"/>
      <c r="C9" s="134" t="s">
        <v>19</v>
      </c>
      <c r="D9" s="135" t="s">
        <v>20</v>
      </c>
      <c r="E9" s="136" t="s">
        <v>19</v>
      </c>
      <c r="F9" s="135" t="s">
        <v>20</v>
      </c>
      <c r="G9" s="134" t="s">
        <v>19</v>
      </c>
      <c r="H9" s="135" t="s">
        <v>20</v>
      </c>
      <c r="I9" s="134" t="s">
        <v>19</v>
      </c>
      <c r="J9" s="135" t="s">
        <v>20</v>
      </c>
      <c r="K9" s="137" t="s">
        <v>19</v>
      </c>
      <c r="L9" s="138" t="s">
        <v>20</v>
      </c>
      <c r="M9" s="134" t="s">
        <v>19</v>
      </c>
      <c r="N9" s="135" t="s">
        <v>20</v>
      </c>
      <c r="O9" s="134" t="s">
        <v>19</v>
      </c>
      <c r="P9" s="135" t="s">
        <v>20</v>
      </c>
      <c r="Q9" s="134" t="s">
        <v>19</v>
      </c>
      <c r="R9" s="135" t="s">
        <v>20</v>
      </c>
      <c r="S9" s="134" t="s">
        <v>19</v>
      </c>
      <c r="T9" s="135" t="s">
        <v>20</v>
      </c>
      <c r="U9" s="134" t="s">
        <v>19</v>
      </c>
      <c r="V9" s="135" t="s">
        <v>20</v>
      </c>
      <c r="W9" s="134" t="s">
        <v>19</v>
      </c>
      <c r="X9" s="135" t="s">
        <v>20</v>
      </c>
      <c r="Y9" s="134" t="s">
        <v>19</v>
      </c>
      <c r="Z9" s="135" t="s">
        <v>20</v>
      </c>
      <c r="AA9" s="134" t="s">
        <v>19</v>
      </c>
      <c r="AB9" s="135" t="s">
        <v>20</v>
      </c>
      <c r="AC9" s="137" t="s">
        <v>19</v>
      </c>
      <c r="AD9" s="138" t="s">
        <v>20</v>
      </c>
      <c r="AE9" s="136" t="s">
        <v>19</v>
      </c>
      <c r="AF9" s="139" t="s">
        <v>20</v>
      </c>
      <c r="AG9" s="121" t="s">
        <v>29</v>
      </c>
      <c r="AH9" s="122" t="s">
        <v>30</v>
      </c>
      <c r="AI9" s="121" t="s">
        <v>29</v>
      </c>
      <c r="AJ9" s="122" t="s">
        <v>30</v>
      </c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</row>
    <row r="10" spans="1:73" ht="19.5" customHeight="1">
      <c r="A10" s="103"/>
      <c r="B10" s="126" t="s">
        <v>67</v>
      </c>
      <c r="C10" s="117"/>
      <c r="D10" s="118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3"/>
      <c r="AH10" s="123"/>
      <c r="AI10" s="113"/>
      <c r="AJ10" s="115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</row>
    <row r="11" spans="1:73" ht="19.5" customHeight="1">
      <c r="A11" s="103"/>
      <c r="B11" s="155" t="s">
        <v>62</v>
      </c>
      <c r="C11" s="156"/>
      <c r="D11" s="157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9"/>
      <c r="AH11" s="160"/>
      <c r="AI11" s="159"/>
      <c r="AJ11" s="161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</row>
    <row r="12" spans="1:73" ht="19.5" customHeight="1">
      <c r="A12" s="103"/>
      <c r="B12" s="164" t="s">
        <v>74</v>
      </c>
      <c r="C12" s="179">
        <v>5</v>
      </c>
      <c r="D12" s="180">
        <v>5</v>
      </c>
      <c r="E12" s="181">
        <v>7</v>
      </c>
      <c r="F12" s="182">
        <v>3</v>
      </c>
      <c r="G12" s="179">
        <v>3</v>
      </c>
      <c r="H12" s="180">
        <v>7</v>
      </c>
      <c r="I12" s="179">
        <v>3</v>
      </c>
      <c r="J12" s="180">
        <v>7</v>
      </c>
      <c r="K12" s="179">
        <v>3</v>
      </c>
      <c r="L12" s="180">
        <v>7</v>
      </c>
      <c r="M12" s="183">
        <v>4</v>
      </c>
      <c r="N12" s="180">
        <v>6</v>
      </c>
      <c r="O12" s="179">
        <v>1</v>
      </c>
      <c r="P12" s="180">
        <v>10</v>
      </c>
      <c r="Q12" s="179">
        <v>3</v>
      </c>
      <c r="R12" s="180">
        <v>7</v>
      </c>
      <c r="S12" s="179"/>
      <c r="T12" s="180">
        <v>7.5</v>
      </c>
      <c r="U12" s="179"/>
      <c r="V12" s="180">
        <v>5</v>
      </c>
      <c r="W12" s="179">
        <v>1</v>
      </c>
      <c r="X12" s="180">
        <v>13</v>
      </c>
      <c r="Y12" s="179">
        <v>3</v>
      </c>
      <c r="Z12" s="180">
        <v>7</v>
      </c>
      <c r="AA12" s="179">
        <v>7</v>
      </c>
      <c r="AB12" s="180">
        <v>3</v>
      </c>
      <c r="AC12" s="179">
        <v>2</v>
      </c>
      <c r="AD12" s="180">
        <v>8</v>
      </c>
      <c r="AE12" s="179">
        <v>2</v>
      </c>
      <c r="AF12" s="185">
        <v>8</v>
      </c>
      <c r="AG12" s="290">
        <v>103.5</v>
      </c>
      <c r="AH12" s="293">
        <v>1</v>
      </c>
      <c r="AI12" s="288">
        <v>103.5</v>
      </c>
      <c r="AJ12" s="296">
        <v>1</v>
      </c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</row>
    <row r="13" spans="1:73" ht="19.5" customHeight="1">
      <c r="A13" s="103"/>
      <c r="B13" s="165" t="s">
        <v>76</v>
      </c>
      <c r="C13" s="186">
        <v>1</v>
      </c>
      <c r="D13" s="187">
        <v>10</v>
      </c>
      <c r="E13" s="188">
        <v>3</v>
      </c>
      <c r="F13" s="189">
        <v>7</v>
      </c>
      <c r="G13" s="186"/>
      <c r="H13" s="187">
        <v>5</v>
      </c>
      <c r="I13" s="186">
        <v>2</v>
      </c>
      <c r="J13" s="187">
        <v>8</v>
      </c>
      <c r="K13" s="186">
        <v>2</v>
      </c>
      <c r="L13" s="187">
        <v>8</v>
      </c>
      <c r="M13" s="190"/>
      <c r="N13" s="187"/>
      <c r="O13" s="186">
        <v>5</v>
      </c>
      <c r="P13" s="187">
        <v>5</v>
      </c>
      <c r="Q13" s="186"/>
      <c r="R13" s="187"/>
      <c r="S13" s="186"/>
      <c r="T13" s="187">
        <v>7.5</v>
      </c>
      <c r="U13" s="186">
        <v>1</v>
      </c>
      <c r="V13" s="187">
        <v>10</v>
      </c>
      <c r="W13" s="186">
        <v>1</v>
      </c>
      <c r="X13" s="187">
        <v>10</v>
      </c>
      <c r="Y13" s="186">
        <v>7</v>
      </c>
      <c r="Z13" s="187">
        <v>3</v>
      </c>
      <c r="AA13" s="186">
        <v>1</v>
      </c>
      <c r="AB13" s="187">
        <v>10</v>
      </c>
      <c r="AC13" s="186">
        <v>5</v>
      </c>
      <c r="AD13" s="187">
        <v>5</v>
      </c>
      <c r="AE13" s="186">
        <v>1</v>
      </c>
      <c r="AF13" s="192">
        <v>10</v>
      </c>
      <c r="AG13" s="291">
        <v>98.5</v>
      </c>
      <c r="AH13" s="294">
        <v>2</v>
      </c>
      <c r="AI13" s="273">
        <v>98.5</v>
      </c>
      <c r="AJ13" s="297">
        <v>2</v>
      </c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</row>
    <row r="14" spans="1:73" ht="19.5" customHeight="1">
      <c r="A14" s="103"/>
      <c r="B14" s="165" t="s">
        <v>2</v>
      </c>
      <c r="C14" s="186">
        <v>3</v>
      </c>
      <c r="D14" s="187">
        <v>7</v>
      </c>
      <c r="E14" s="188">
        <v>5</v>
      </c>
      <c r="F14" s="189">
        <v>5</v>
      </c>
      <c r="G14" s="186"/>
      <c r="H14" s="187">
        <v>5</v>
      </c>
      <c r="I14" s="186">
        <v>1</v>
      </c>
      <c r="J14" s="187">
        <v>10</v>
      </c>
      <c r="K14" s="186">
        <v>1</v>
      </c>
      <c r="L14" s="187">
        <v>10</v>
      </c>
      <c r="M14" s="190">
        <v>2</v>
      </c>
      <c r="N14" s="187">
        <v>8</v>
      </c>
      <c r="O14" s="186">
        <v>4</v>
      </c>
      <c r="P14" s="187">
        <v>6</v>
      </c>
      <c r="Q14" s="186">
        <v>6</v>
      </c>
      <c r="R14" s="187">
        <v>4</v>
      </c>
      <c r="S14" s="186"/>
      <c r="T14" s="187">
        <v>7.5</v>
      </c>
      <c r="U14" s="186"/>
      <c r="V14" s="187">
        <v>5</v>
      </c>
      <c r="W14" s="186">
        <v>4</v>
      </c>
      <c r="X14" s="187">
        <v>6</v>
      </c>
      <c r="Y14" s="186"/>
      <c r="Z14" s="187"/>
      <c r="AA14" s="186">
        <v>6</v>
      </c>
      <c r="AB14" s="187">
        <v>4</v>
      </c>
      <c r="AC14" s="186">
        <v>9</v>
      </c>
      <c r="AD14" s="187">
        <v>1</v>
      </c>
      <c r="AE14" s="186">
        <v>4</v>
      </c>
      <c r="AF14" s="192">
        <v>6</v>
      </c>
      <c r="AG14" s="291">
        <v>84.5</v>
      </c>
      <c r="AH14" s="294">
        <v>3</v>
      </c>
      <c r="AI14" s="273">
        <v>84.5</v>
      </c>
      <c r="AJ14" s="297">
        <v>3</v>
      </c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</row>
    <row r="15" spans="1:73" ht="19.5" customHeight="1">
      <c r="A15" s="103"/>
      <c r="B15" s="166" t="s">
        <v>77</v>
      </c>
      <c r="C15" s="193">
        <v>13</v>
      </c>
      <c r="D15" s="194">
        <v>1</v>
      </c>
      <c r="E15" s="195">
        <v>1</v>
      </c>
      <c r="F15" s="196">
        <v>10</v>
      </c>
      <c r="G15" s="193">
        <v>2</v>
      </c>
      <c r="H15" s="194">
        <v>8</v>
      </c>
      <c r="I15" s="193"/>
      <c r="J15" s="194"/>
      <c r="K15" s="193">
        <v>7</v>
      </c>
      <c r="L15" s="194">
        <v>3</v>
      </c>
      <c r="M15" s="197">
        <v>3</v>
      </c>
      <c r="N15" s="194">
        <v>7</v>
      </c>
      <c r="O15" s="193">
        <v>2</v>
      </c>
      <c r="P15" s="194">
        <v>8</v>
      </c>
      <c r="Q15" s="193">
        <v>1</v>
      </c>
      <c r="R15" s="194">
        <v>10</v>
      </c>
      <c r="S15" s="193"/>
      <c r="T15" s="194">
        <v>7.5</v>
      </c>
      <c r="U15" s="193"/>
      <c r="V15" s="194">
        <v>5</v>
      </c>
      <c r="W15" s="193">
        <v>2</v>
      </c>
      <c r="X15" s="194">
        <v>11</v>
      </c>
      <c r="Y15" s="193">
        <v>1</v>
      </c>
      <c r="Z15" s="194">
        <v>10</v>
      </c>
      <c r="AA15" s="193"/>
      <c r="AB15" s="187"/>
      <c r="AC15" s="186">
        <v>13</v>
      </c>
      <c r="AD15" s="187">
        <v>1</v>
      </c>
      <c r="AE15" s="186"/>
      <c r="AF15" s="192"/>
      <c r="AG15" s="291">
        <v>81.5</v>
      </c>
      <c r="AH15" s="294">
        <v>4</v>
      </c>
      <c r="AI15" s="273">
        <v>81.5</v>
      </c>
      <c r="AJ15" s="297">
        <v>4</v>
      </c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</row>
    <row r="16" spans="1:73" ht="19.5" customHeight="1">
      <c r="A16" s="103"/>
      <c r="B16" s="166" t="s">
        <v>73</v>
      </c>
      <c r="C16" s="197" t="s">
        <v>59</v>
      </c>
      <c r="D16" s="194">
        <v>2.5</v>
      </c>
      <c r="E16" s="195">
        <v>6</v>
      </c>
      <c r="F16" s="196">
        <v>4</v>
      </c>
      <c r="G16" s="193"/>
      <c r="H16" s="194">
        <v>5</v>
      </c>
      <c r="I16" s="193">
        <v>4</v>
      </c>
      <c r="J16" s="194">
        <v>6</v>
      </c>
      <c r="K16" s="193"/>
      <c r="L16" s="194"/>
      <c r="M16" s="197"/>
      <c r="N16" s="194">
        <v>1</v>
      </c>
      <c r="O16" s="197" t="s">
        <v>44</v>
      </c>
      <c r="P16" s="194">
        <v>1</v>
      </c>
      <c r="Q16" s="197" t="s">
        <v>100</v>
      </c>
      <c r="R16" s="194">
        <v>5.5</v>
      </c>
      <c r="S16" s="193"/>
      <c r="T16" s="194">
        <v>6.5</v>
      </c>
      <c r="U16" s="193">
        <v>4</v>
      </c>
      <c r="V16" s="194">
        <v>6</v>
      </c>
      <c r="W16" s="193">
        <v>6</v>
      </c>
      <c r="X16" s="194">
        <v>7</v>
      </c>
      <c r="Y16" s="193"/>
      <c r="Z16" s="194"/>
      <c r="AA16" s="193">
        <v>5</v>
      </c>
      <c r="AB16" s="187">
        <v>5</v>
      </c>
      <c r="AC16" s="186">
        <v>1</v>
      </c>
      <c r="AD16" s="187">
        <v>10</v>
      </c>
      <c r="AE16" s="186">
        <v>6</v>
      </c>
      <c r="AF16" s="192">
        <v>4</v>
      </c>
      <c r="AG16" s="291">
        <v>63.5</v>
      </c>
      <c r="AH16" s="294">
        <v>5</v>
      </c>
      <c r="AI16" s="273">
        <v>63.5</v>
      </c>
      <c r="AJ16" s="301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</row>
    <row r="17" spans="1:73" ht="19.5" customHeight="1">
      <c r="A17" s="103"/>
      <c r="B17" s="166" t="s">
        <v>80</v>
      </c>
      <c r="C17" s="197" t="s">
        <v>59</v>
      </c>
      <c r="D17" s="194">
        <v>2.5</v>
      </c>
      <c r="E17" s="195">
        <v>9</v>
      </c>
      <c r="F17" s="196">
        <v>1</v>
      </c>
      <c r="G17" s="193">
        <v>1</v>
      </c>
      <c r="H17" s="194">
        <v>10</v>
      </c>
      <c r="I17" s="193"/>
      <c r="J17" s="194"/>
      <c r="K17" s="193">
        <v>4</v>
      </c>
      <c r="L17" s="194">
        <v>6</v>
      </c>
      <c r="M17" s="197"/>
      <c r="N17" s="194">
        <v>1</v>
      </c>
      <c r="O17" s="186"/>
      <c r="P17" s="187"/>
      <c r="Q17" s="186">
        <v>2</v>
      </c>
      <c r="R17" s="187">
        <v>8</v>
      </c>
      <c r="S17" s="193"/>
      <c r="T17" s="194">
        <v>7.5</v>
      </c>
      <c r="U17" s="193"/>
      <c r="V17" s="194">
        <v>5</v>
      </c>
      <c r="W17" s="193">
        <v>8</v>
      </c>
      <c r="X17" s="194">
        <v>5</v>
      </c>
      <c r="Y17" s="193">
        <v>5</v>
      </c>
      <c r="Z17" s="194">
        <v>5</v>
      </c>
      <c r="AA17" s="193">
        <v>12</v>
      </c>
      <c r="AB17" s="187">
        <v>1</v>
      </c>
      <c r="AC17" s="186">
        <v>14</v>
      </c>
      <c r="AD17" s="187">
        <v>1</v>
      </c>
      <c r="AE17" s="186"/>
      <c r="AF17" s="192"/>
      <c r="AG17" s="291">
        <v>53</v>
      </c>
      <c r="AH17" s="294">
        <v>6</v>
      </c>
      <c r="AI17" s="273">
        <v>53</v>
      </c>
      <c r="AJ17" s="297">
        <v>5</v>
      </c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</row>
    <row r="18" spans="1:73" ht="19.5" customHeight="1">
      <c r="A18" s="103"/>
      <c r="B18" s="166" t="s">
        <v>82</v>
      </c>
      <c r="C18" s="197" t="s">
        <v>111</v>
      </c>
      <c r="D18" s="194">
        <v>1</v>
      </c>
      <c r="E18" s="195">
        <v>11</v>
      </c>
      <c r="F18" s="196">
        <v>1</v>
      </c>
      <c r="G18" s="193"/>
      <c r="H18" s="194">
        <v>5</v>
      </c>
      <c r="I18" s="193">
        <v>12</v>
      </c>
      <c r="J18" s="194">
        <v>1</v>
      </c>
      <c r="K18" s="201" t="s">
        <v>60</v>
      </c>
      <c r="L18" s="194">
        <v>1</v>
      </c>
      <c r="M18" s="197" t="s">
        <v>52</v>
      </c>
      <c r="N18" s="194">
        <v>4.5</v>
      </c>
      <c r="O18" s="193">
        <v>11</v>
      </c>
      <c r="P18" s="194">
        <v>1</v>
      </c>
      <c r="Q18" s="193">
        <v>7</v>
      </c>
      <c r="R18" s="194">
        <v>3</v>
      </c>
      <c r="S18" s="193"/>
      <c r="T18" s="194">
        <v>7.5</v>
      </c>
      <c r="U18" s="193">
        <v>3</v>
      </c>
      <c r="V18" s="194">
        <v>7</v>
      </c>
      <c r="W18" s="193">
        <v>5</v>
      </c>
      <c r="X18" s="194">
        <v>8</v>
      </c>
      <c r="Y18" s="193">
        <v>2</v>
      </c>
      <c r="Z18" s="194">
        <v>8</v>
      </c>
      <c r="AA18" s="193"/>
      <c r="AB18" s="187"/>
      <c r="AC18" s="186">
        <v>8</v>
      </c>
      <c r="AD18" s="187">
        <v>2</v>
      </c>
      <c r="AE18" s="186"/>
      <c r="AF18" s="192"/>
      <c r="AG18" s="291">
        <v>50</v>
      </c>
      <c r="AH18" s="294">
        <v>7</v>
      </c>
      <c r="AI18" s="273">
        <v>50</v>
      </c>
      <c r="AJ18" s="297">
        <v>6</v>
      </c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</row>
    <row r="19" spans="1:73" ht="19.5" customHeight="1">
      <c r="A19" s="103"/>
      <c r="B19" s="166" t="s">
        <v>78</v>
      </c>
      <c r="C19" s="193">
        <v>6</v>
      </c>
      <c r="D19" s="194">
        <v>4</v>
      </c>
      <c r="E19" s="195">
        <v>2</v>
      </c>
      <c r="F19" s="196">
        <v>8</v>
      </c>
      <c r="G19" s="193"/>
      <c r="H19" s="194">
        <v>5</v>
      </c>
      <c r="I19" s="193">
        <v>7</v>
      </c>
      <c r="J19" s="194">
        <v>3</v>
      </c>
      <c r="K19" s="200" t="s">
        <v>106</v>
      </c>
      <c r="L19" s="194">
        <v>1</v>
      </c>
      <c r="M19" s="197"/>
      <c r="N19" s="194"/>
      <c r="O19" s="193"/>
      <c r="P19" s="194"/>
      <c r="Q19" s="193"/>
      <c r="R19" s="194"/>
      <c r="S19" s="193"/>
      <c r="T19" s="194">
        <v>7.5</v>
      </c>
      <c r="U19" s="193">
        <v>2</v>
      </c>
      <c r="V19" s="194">
        <v>8</v>
      </c>
      <c r="W19" s="193">
        <v>7</v>
      </c>
      <c r="X19" s="194">
        <v>6</v>
      </c>
      <c r="Y19" s="193">
        <v>8</v>
      </c>
      <c r="Z19" s="194">
        <v>2</v>
      </c>
      <c r="AA19" s="193"/>
      <c r="AB19" s="187"/>
      <c r="AC19" s="186">
        <v>6</v>
      </c>
      <c r="AD19" s="187">
        <v>4</v>
      </c>
      <c r="AE19" s="186">
        <v>9</v>
      </c>
      <c r="AF19" s="192">
        <v>1</v>
      </c>
      <c r="AG19" s="291">
        <v>49.5</v>
      </c>
      <c r="AH19" s="294">
        <v>8</v>
      </c>
      <c r="AI19" s="273">
        <v>49.5</v>
      </c>
      <c r="AJ19" s="297">
        <v>7</v>
      </c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</row>
    <row r="20" spans="1:73" ht="19.5" customHeight="1">
      <c r="A20" s="103"/>
      <c r="B20" s="166" t="s">
        <v>87</v>
      </c>
      <c r="C20" s="197" t="s">
        <v>39</v>
      </c>
      <c r="D20" s="194">
        <v>6</v>
      </c>
      <c r="E20" s="195">
        <v>16</v>
      </c>
      <c r="F20" s="196">
        <v>1</v>
      </c>
      <c r="G20" s="197"/>
      <c r="H20" s="194">
        <v>5</v>
      </c>
      <c r="I20" s="197" t="s">
        <v>35</v>
      </c>
      <c r="J20" s="194">
        <v>2</v>
      </c>
      <c r="K20" s="197" t="s">
        <v>40</v>
      </c>
      <c r="L20" s="194">
        <v>5</v>
      </c>
      <c r="M20" s="197"/>
      <c r="N20" s="194"/>
      <c r="O20" s="197" t="s">
        <v>36</v>
      </c>
      <c r="P20" s="194">
        <v>7</v>
      </c>
      <c r="Q20" s="197" t="s">
        <v>104</v>
      </c>
      <c r="R20" s="194">
        <v>1</v>
      </c>
      <c r="S20" s="197"/>
      <c r="T20" s="194">
        <v>5.5</v>
      </c>
      <c r="U20" s="197"/>
      <c r="V20" s="194"/>
      <c r="W20" s="197" t="s">
        <v>43</v>
      </c>
      <c r="X20" s="194">
        <v>1</v>
      </c>
      <c r="Y20" s="197"/>
      <c r="Z20" s="194"/>
      <c r="AA20" s="197"/>
      <c r="AB20" s="187"/>
      <c r="AC20" s="190"/>
      <c r="AD20" s="187"/>
      <c r="AE20" s="190"/>
      <c r="AF20" s="192"/>
      <c r="AG20" s="291">
        <v>33.5</v>
      </c>
      <c r="AH20" s="294">
        <v>9</v>
      </c>
      <c r="AI20" s="273">
        <v>33.5</v>
      </c>
      <c r="AJ20" s="297">
        <v>13</v>
      </c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</row>
    <row r="21" spans="1:73" ht="19.5" customHeight="1">
      <c r="A21" s="103"/>
      <c r="B21" s="166" t="s">
        <v>79</v>
      </c>
      <c r="C21" s="193"/>
      <c r="D21" s="194"/>
      <c r="E21" s="195">
        <v>4</v>
      </c>
      <c r="F21" s="196">
        <v>6</v>
      </c>
      <c r="G21" s="193"/>
      <c r="H21" s="194">
        <v>5</v>
      </c>
      <c r="I21" s="193"/>
      <c r="J21" s="194"/>
      <c r="K21" s="193">
        <v>8</v>
      </c>
      <c r="L21" s="194">
        <v>2</v>
      </c>
      <c r="M21" s="197" t="s">
        <v>34</v>
      </c>
      <c r="N21" s="194">
        <v>1</v>
      </c>
      <c r="O21" s="193">
        <v>15</v>
      </c>
      <c r="P21" s="194">
        <v>1</v>
      </c>
      <c r="Q21" s="193"/>
      <c r="R21" s="194"/>
      <c r="S21" s="193"/>
      <c r="T21" s="194">
        <v>7.5</v>
      </c>
      <c r="U21" s="193"/>
      <c r="V21" s="194"/>
      <c r="W21" s="193"/>
      <c r="X21" s="194"/>
      <c r="Y21" s="193"/>
      <c r="Z21" s="194"/>
      <c r="AA21" s="193"/>
      <c r="AB21" s="187"/>
      <c r="AC21" s="186"/>
      <c r="AD21" s="187"/>
      <c r="AE21" s="186">
        <v>3</v>
      </c>
      <c r="AF21" s="192">
        <v>7</v>
      </c>
      <c r="AG21" s="291">
        <v>29.5</v>
      </c>
      <c r="AH21" s="294">
        <v>10</v>
      </c>
      <c r="AI21" s="273">
        <v>29.5</v>
      </c>
      <c r="AJ21" s="297">
        <v>15</v>
      </c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</row>
    <row r="22" spans="1:73" ht="19.5" customHeight="1">
      <c r="A22" s="103"/>
      <c r="B22" s="166" t="s">
        <v>98</v>
      </c>
      <c r="C22" s="193"/>
      <c r="D22" s="194"/>
      <c r="E22" s="195"/>
      <c r="F22" s="196"/>
      <c r="G22" s="193"/>
      <c r="H22" s="194"/>
      <c r="I22" s="193"/>
      <c r="J22" s="194"/>
      <c r="K22" s="193"/>
      <c r="L22" s="194"/>
      <c r="M22" s="197">
        <v>1</v>
      </c>
      <c r="N22" s="194">
        <v>10</v>
      </c>
      <c r="O22" s="193"/>
      <c r="P22" s="194"/>
      <c r="Q22" s="193">
        <v>18</v>
      </c>
      <c r="R22" s="194">
        <v>1</v>
      </c>
      <c r="S22" s="193"/>
      <c r="T22" s="194">
        <v>7.5</v>
      </c>
      <c r="U22" s="193"/>
      <c r="V22" s="194">
        <v>5</v>
      </c>
      <c r="W22" s="193">
        <v>5</v>
      </c>
      <c r="X22" s="194">
        <v>5</v>
      </c>
      <c r="Y22" s="193"/>
      <c r="Z22" s="194"/>
      <c r="AA22" s="193"/>
      <c r="AB22" s="187"/>
      <c r="AC22" s="186"/>
      <c r="AD22" s="187"/>
      <c r="AE22" s="186"/>
      <c r="AF22" s="192"/>
      <c r="AG22" s="291">
        <v>28.5</v>
      </c>
      <c r="AH22" s="294">
        <v>11</v>
      </c>
      <c r="AI22" s="273">
        <v>28.5</v>
      </c>
      <c r="AJ22" s="297">
        <v>16</v>
      </c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</row>
    <row r="23" spans="1:73" ht="19.5" customHeight="1">
      <c r="A23" s="103"/>
      <c r="B23" s="166" t="s">
        <v>81</v>
      </c>
      <c r="C23" s="193"/>
      <c r="D23" s="194"/>
      <c r="E23" s="195">
        <v>10</v>
      </c>
      <c r="F23" s="196">
        <v>1</v>
      </c>
      <c r="G23" s="193"/>
      <c r="H23" s="194">
        <v>5</v>
      </c>
      <c r="I23" s="193"/>
      <c r="J23" s="194"/>
      <c r="K23" s="193">
        <v>10</v>
      </c>
      <c r="L23" s="194">
        <v>1</v>
      </c>
      <c r="M23" s="197"/>
      <c r="N23" s="194"/>
      <c r="O23" s="193"/>
      <c r="P23" s="194"/>
      <c r="Q23" s="193"/>
      <c r="R23" s="194"/>
      <c r="S23" s="193"/>
      <c r="T23" s="194">
        <v>7.5</v>
      </c>
      <c r="U23" s="193"/>
      <c r="V23" s="194"/>
      <c r="W23" s="193"/>
      <c r="X23" s="194"/>
      <c r="Y23" s="193"/>
      <c r="Z23" s="194"/>
      <c r="AA23" s="193"/>
      <c r="AB23" s="187"/>
      <c r="AC23" s="186"/>
      <c r="AD23" s="187"/>
      <c r="AE23" s="186"/>
      <c r="AF23" s="192"/>
      <c r="AG23" s="291">
        <v>14.5</v>
      </c>
      <c r="AH23" s="294">
        <v>12</v>
      </c>
      <c r="AI23" s="273">
        <v>14.5</v>
      </c>
      <c r="AJ23" s="297" t="s">
        <v>126</v>
      </c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</row>
    <row r="24" spans="1:73" ht="19.5" customHeight="1">
      <c r="A24" s="103"/>
      <c r="B24" s="166" t="s">
        <v>75</v>
      </c>
      <c r="C24" s="193"/>
      <c r="D24" s="194"/>
      <c r="E24" s="195">
        <v>8</v>
      </c>
      <c r="F24" s="196">
        <v>2</v>
      </c>
      <c r="G24" s="193"/>
      <c r="H24" s="194">
        <v>5</v>
      </c>
      <c r="I24" s="193">
        <v>13</v>
      </c>
      <c r="J24" s="194">
        <v>1</v>
      </c>
      <c r="K24" s="193"/>
      <c r="L24" s="194"/>
      <c r="M24" s="197"/>
      <c r="N24" s="194"/>
      <c r="O24" s="193"/>
      <c r="P24" s="194"/>
      <c r="Q24" s="193"/>
      <c r="R24" s="194"/>
      <c r="S24" s="193"/>
      <c r="T24" s="194">
        <v>5.5</v>
      </c>
      <c r="U24" s="193"/>
      <c r="V24" s="194"/>
      <c r="W24" s="193">
        <v>9</v>
      </c>
      <c r="X24" s="194">
        <v>1</v>
      </c>
      <c r="Y24" s="193"/>
      <c r="Z24" s="194"/>
      <c r="AA24" s="193"/>
      <c r="AB24" s="187"/>
      <c r="AC24" s="186"/>
      <c r="AD24" s="187"/>
      <c r="AE24" s="186"/>
      <c r="AF24" s="192"/>
      <c r="AG24" s="291">
        <v>14.5</v>
      </c>
      <c r="AH24" s="294">
        <v>13</v>
      </c>
      <c r="AI24" s="273">
        <v>14.5</v>
      </c>
      <c r="AJ24" s="297" t="s">
        <v>126</v>
      </c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</row>
    <row r="25" spans="1:73" ht="19.5" customHeight="1">
      <c r="A25" s="103">
        <v>1</v>
      </c>
      <c r="B25" s="166" t="s">
        <v>83</v>
      </c>
      <c r="C25" s="193"/>
      <c r="D25" s="194"/>
      <c r="E25" s="195">
        <v>12</v>
      </c>
      <c r="F25" s="196">
        <v>1</v>
      </c>
      <c r="G25" s="193"/>
      <c r="H25" s="194">
        <v>5</v>
      </c>
      <c r="I25" s="193"/>
      <c r="J25" s="194"/>
      <c r="K25" s="193"/>
      <c r="L25" s="194"/>
      <c r="M25" s="197"/>
      <c r="N25" s="194"/>
      <c r="O25" s="193"/>
      <c r="P25" s="194"/>
      <c r="Q25" s="193"/>
      <c r="R25" s="194"/>
      <c r="S25" s="193"/>
      <c r="T25" s="194">
        <v>5</v>
      </c>
      <c r="U25" s="193"/>
      <c r="V25" s="194"/>
      <c r="W25" s="193">
        <v>10</v>
      </c>
      <c r="X25" s="194">
        <v>1</v>
      </c>
      <c r="Y25" s="193"/>
      <c r="Z25" s="194"/>
      <c r="AA25" s="193"/>
      <c r="AB25" s="187"/>
      <c r="AC25" s="186"/>
      <c r="AD25" s="187"/>
      <c r="AE25" s="186"/>
      <c r="AF25" s="192"/>
      <c r="AG25" s="291">
        <v>12</v>
      </c>
      <c r="AH25" s="294">
        <v>14</v>
      </c>
      <c r="AI25" s="273">
        <v>12</v>
      </c>
      <c r="AJ25" s="297" t="s">
        <v>123</v>
      </c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</row>
    <row r="26" spans="1:36" ht="19.5" customHeight="1">
      <c r="A26" s="103"/>
      <c r="B26" s="166" t="s">
        <v>99</v>
      </c>
      <c r="C26" s="193"/>
      <c r="D26" s="194"/>
      <c r="E26" s="195"/>
      <c r="F26" s="196"/>
      <c r="G26" s="193"/>
      <c r="H26" s="194"/>
      <c r="I26" s="193"/>
      <c r="J26" s="194"/>
      <c r="K26" s="193"/>
      <c r="L26" s="194"/>
      <c r="M26" s="197" t="s">
        <v>52</v>
      </c>
      <c r="N26" s="194">
        <v>4.5</v>
      </c>
      <c r="O26" s="193"/>
      <c r="P26" s="194"/>
      <c r="Q26" s="193"/>
      <c r="R26" s="194"/>
      <c r="S26" s="193"/>
      <c r="T26" s="194">
        <v>6</v>
      </c>
      <c r="U26" s="193"/>
      <c r="V26" s="194"/>
      <c r="W26" s="193"/>
      <c r="X26" s="194"/>
      <c r="Y26" s="193"/>
      <c r="Z26" s="194"/>
      <c r="AA26" s="193"/>
      <c r="AB26" s="187"/>
      <c r="AC26" s="186"/>
      <c r="AD26" s="187"/>
      <c r="AE26" s="186"/>
      <c r="AF26" s="187"/>
      <c r="AG26" s="291">
        <v>10.5</v>
      </c>
      <c r="AH26" s="294">
        <v>15</v>
      </c>
      <c r="AI26" s="273">
        <v>10.5</v>
      </c>
      <c r="AJ26" s="297" t="s">
        <v>124</v>
      </c>
    </row>
    <row r="27" spans="1:36" ht="19.5" customHeight="1">
      <c r="A27" s="103"/>
      <c r="B27" s="166" t="s">
        <v>115</v>
      </c>
      <c r="C27" s="193"/>
      <c r="D27" s="194"/>
      <c r="E27" s="195"/>
      <c r="F27" s="196"/>
      <c r="G27" s="193"/>
      <c r="H27" s="194"/>
      <c r="I27" s="193"/>
      <c r="J27" s="194"/>
      <c r="K27" s="193"/>
      <c r="L27" s="194"/>
      <c r="M27" s="197"/>
      <c r="N27" s="194"/>
      <c r="O27" s="193"/>
      <c r="P27" s="194"/>
      <c r="Q27" s="193"/>
      <c r="R27" s="194"/>
      <c r="S27" s="193"/>
      <c r="T27" s="194">
        <v>5</v>
      </c>
      <c r="U27" s="193"/>
      <c r="V27" s="194"/>
      <c r="W27" s="193"/>
      <c r="X27" s="194"/>
      <c r="Y27" s="193"/>
      <c r="Z27" s="194"/>
      <c r="AA27" s="193"/>
      <c r="AB27" s="187"/>
      <c r="AC27" s="186"/>
      <c r="AD27" s="187"/>
      <c r="AE27" s="186"/>
      <c r="AF27" s="187"/>
      <c r="AG27" s="291">
        <v>5</v>
      </c>
      <c r="AH27" s="294">
        <v>16</v>
      </c>
      <c r="AI27" s="273">
        <v>5</v>
      </c>
      <c r="AJ27" s="297" t="s">
        <v>125</v>
      </c>
    </row>
    <row r="28" spans="1:36" ht="19.5" customHeight="1">
      <c r="A28" s="103"/>
      <c r="B28" s="166" t="s">
        <v>120</v>
      </c>
      <c r="C28" s="193"/>
      <c r="D28" s="194"/>
      <c r="E28" s="195"/>
      <c r="F28" s="196"/>
      <c r="G28" s="193"/>
      <c r="H28" s="194"/>
      <c r="I28" s="193"/>
      <c r="J28" s="194"/>
      <c r="K28" s="193"/>
      <c r="L28" s="194"/>
      <c r="M28" s="197"/>
      <c r="N28" s="194"/>
      <c r="O28" s="193"/>
      <c r="P28" s="194"/>
      <c r="Q28" s="193"/>
      <c r="R28" s="194"/>
      <c r="S28" s="193"/>
      <c r="T28" s="194"/>
      <c r="U28" s="193"/>
      <c r="V28" s="194">
        <v>5</v>
      </c>
      <c r="W28" s="193"/>
      <c r="X28" s="194"/>
      <c r="Y28" s="193"/>
      <c r="Z28" s="194"/>
      <c r="AA28" s="193"/>
      <c r="AB28" s="206"/>
      <c r="AC28" s="205"/>
      <c r="AD28" s="206"/>
      <c r="AE28" s="205"/>
      <c r="AF28" s="206"/>
      <c r="AG28" s="292">
        <v>5</v>
      </c>
      <c r="AH28" s="295">
        <v>17</v>
      </c>
      <c r="AI28" s="289">
        <v>5</v>
      </c>
      <c r="AJ28" s="316" t="s">
        <v>125</v>
      </c>
    </row>
    <row r="29" spans="1:73" ht="19.5" customHeight="1">
      <c r="A29" s="103"/>
      <c r="B29" s="162" t="s">
        <v>68</v>
      </c>
      <c r="C29" s="202"/>
      <c r="D29" s="203"/>
      <c r="E29" s="203"/>
      <c r="F29" s="203"/>
      <c r="G29" s="203"/>
      <c r="H29" s="203"/>
      <c r="I29" s="203"/>
      <c r="J29" s="203"/>
      <c r="K29" s="203"/>
      <c r="L29" s="203"/>
      <c r="M29" s="203"/>
      <c r="N29" s="203"/>
      <c r="O29" s="203"/>
      <c r="P29" s="203"/>
      <c r="Q29" s="203"/>
      <c r="R29" s="203"/>
      <c r="S29" s="203"/>
      <c r="T29" s="203"/>
      <c r="U29" s="203"/>
      <c r="V29" s="203"/>
      <c r="W29" s="203"/>
      <c r="X29" s="203"/>
      <c r="Y29" s="203"/>
      <c r="Z29" s="203"/>
      <c r="AA29" s="203"/>
      <c r="AB29" s="203"/>
      <c r="AC29" s="203"/>
      <c r="AD29" s="203"/>
      <c r="AE29" s="203"/>
      <c r="AF29" s="203"/>
      <c r="AG29" s="227"/>
      <c r="AH29" s="228"/>
      <c r="AI29" s="229"/>
      <c r="AJ29" s="230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</row>
    <row r="30" spans="1:73" ht="19.5" customHeight="1">
      <c r="A30" s="103"/>
      <c r="B30" s="164" t="s">
        <v>89</v>
      </c>
      <c r="C30" s="179"/>
      <c r="D30" s="180"/>
      <c r="E30" s="184">
        <v>18</v>
      </c>
      <c r="F30" s="180">
        <v>1</v>
      </c>
      <c r="G30" s="179">
        <v>4</v>
      </c>
      <c r="H30" s="180">
        <v>6</v>
      </c>
      <c r="I30" s="179"/>
      <c r="J30" s="180"/>
      <c r="K30" s="326" t="s">
        <v>60</v>
      </c>
      <c r="L30" s="180">
        <v>1</v>
      </c>
      <c r="M30" s="183" t="s">
        <v>59</v>
      </c>
      <c r="N30" s="180">
        <v>2.5</v>
      </c>
      <c r="O30" s="183" t="s">
        <v>42</v>
      </c>
      <c r="P30" s="180">
        <v>1</v>
      </c>
      <c r="Q30" s="183" t="s">
        <v>100</v>
      </c>
      <c r="R30" s="180">
        <v>5.5</v>
      </c>
      <c r="S30" s="179"/>
      <c r="T30" s="180">
        <v>7.5</v>
      </c>
      <c r="U30" s="179"/>
      <c r="V30" s="180">
        <v>5</v>
      </c>
      <c r="W30" s="179">
        <v>2</v>
      </c>
      <c r="X30" s="180">
        <v>8</v>
      </c>
      <c r="Y30" s="179">
        <v>6</v>
      </c>
      <c r="Z30" s="180">
        <v>4</v>
      </c>
      <c r="AA30" s="179">
        <v>9</v>
      </c>
      <c r="AB30" s="180">
        <v>1</v>
      </c>
      <c r="AC30" s="179" t="s">
        <v>53</v>
      </c>
      <c r="AD30" s="180">
        <v>1</v>
      </c>
      <c r="AE30" s="184">
        <v>8</v>
      </c>
      <c r="AF30" s="185">
        <v>2</v>
      </c>
      <c r="AG30" s="288">
        <v>45.5</v>
      </c>
      <c r="AH30" s="293">
        <v>1</v>
      </c>
      <c r="AI30" s="288">
        <v>45.5</v>
      </c>
      <c r="AJ30" s="296">
        <v>8</v>
      </c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</row>
    <row r="31" spans="1:73" ht="19.5" customHeight="1">
      <c r="A31" s="103"/>
      <c r="B31" s="165" t="s">
        <v>86</v>
      </c>
      <c r="C31" s="190" t="s">
        <v>112</v>
      </c>
      <c r="D31" s="187">
        <v>1</v>
      </c>
      <c r="E31" s="191">
        <v>15</v>
      </c>
      <c r="F31" s="187">
        <v>1</v>
      </c>
      <c r="G31" s="186"/>
      <c r="H31" s="187">
        <v>5</v>
      </c>
      <c r="I31" s="186">
        <v>15</v>
      </c>
      <c r="J31" s="187">
        <v>1</v>
      </c>
      <c r="K31" s="186">
        <v>9</v>
      </c>
      <c r="L31" s="187">
        <v>1</v>
      </c>
      <c r="M31" s="190"/>
      <c r="N31" s="187">
        <v>1</v>
      </c>
      <c r="O31" s="186">
        <v>12</v>
      </c>
      <c r="P31" s="187">
        <v>1</v>
      </c>
      <c r="Q31" s="186">
        <v>17</v>
      </c>
      <c r="R31" s="187">
        <v>1</v>
      </c>
      <c r="S31" s="186"/>
      <c r="T31" s="187">
        <v>6</v>
      </c>
      <c r="U31" s="186"/>
      <c r="V31" s="187"/>
      <c r="W31" s="186">
        <v>3</v>
      </c>
      <c r="X31" s="187">
        <v>10</v>
      </c>
      <c r="Y31" s="186">
        <v>11</v>
      </c>
      <c r="Z31" s="187">
        <v>1</v>
      </c>
      <c r="AA31" s="186">
        <v>3</v>
      </c>
      <c r="AB31" s="187">
        <v>7</v>
      </c>
      <c r="AC31" s="186" t="s">
        <v>53</v>
      </c>
      <c r="AD31" s="187">
        <v>1</v>
      </c>
      <c r="AE31" s="191">
        <v>7</v>
      </c>
      <c r="AF31" s="192">
        <v>3</v>
      </c>
      <c r="AG31" s="273">
        <v>40</v>
      </c>
      <c r="AH31" s="294">
        <v>2</v>
      </c>
      <c r="AI31" s="273">
        <v>40</v>
      </c>
      <c r="AJ31" s="297">
        <v>10</v>
      </c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</row>
    <row r="32" spans="1:73" ht="19.5" customHeight="1">
      <c r="A32" s="103"/>
      <c r="B32" s="165" t="s">
        <v>85</v>
      </c>
      <c r="C32" s="186">
        <v>2</v>
      </c>
      <c r="D32" s="187">
        <v>8</v>
      </c>
      <c r="E32" s="191">
        <v>14</v>
      </c>
      <c r="F32" s="187">
        <v>1</v>
      </c>
      <c r="G32" s="186"/>
      <c r="H32" s="187">
        <v>5</v>
      </c>
      <c r="I32" s="186">
        <v>9</v>
      </c>
      <c r="J32" s="187">
        <v>1</v>
      </c>
      <c r="K32" s="204" t="s">
        <v>107</v>
      </c>
      <c r="L32" s="187">
        <v>1</v>
      </c>
      <c r="M32" s="190"/>
      <c r="N32" s="187">
        <v>1</v>
      </c>
      <c r="O32" s="186">
        <v>7</v>
      </c>
      <c r="P32" s="187">
        <v>3</v>
      </c>
      <c r="Q32" s="186">
        <v>19</v>
      </c>
      <c r="R32" s="187">
        <v>1</v>
      </c>
      <c r="S32" s="186"/>
      <c r="T32" s="187">
        <v>7.5</v>
      </c>
      <c r="U32" s="186"/>
      <c r="V32" s="187">
        <v>5</v>
      </c>
      <c r="W32" s="186"/>
      <c r="X32" s="187"/>
      <c r="Y32" s="186">
        <v>13</v>
      </c>
      <c r="Z32" s="187">
        <v>1</v>
      </c>
      <c r="AA32" s="186"/>
      <c r="AB32" s="187"/>
      <c r="AC32" s="186"/>
      <c r="AD32" s="187"/>
      <c r="AE32" s="191"/>
      <c r="AF32" s="192"/>
      <c r="AG32" s="273">
        <v>34.5</v>
      </c>
      <c r="AH32" s="294">
        <v>3</v>
      </c>
      <c r="AI32" s="273">
        <v>34.5</v>
      </c>
      <c r="AJ32" s="297">
        <v>12</v>
      </c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</row>
    <row r="33" spans="1:73" ht="19.5" customHeight="1">
      <c r="A33" s="103"/>
      <c r="B33" s="165" t="s">
        <v>88</v>
      </c>
      <c r="C33" s="193"/>
      <c r="D33" s="194"/>
      <c r="E33" s="191">
        <v>17</v>
      </c>
      <c r="F33" s="187">
        <v>1</v>
      </c>
      <c r="G33" s="186"/>
      <c r="H33" s="187">
        <v>5</v>
      </c>
      <c r="I33" s="186">
        <v>11</v>
      </c>
      <c r="J33" s="187">
        <v>1</v>
      </c>
      <c r="K33" s="186">
        <v>6</v>
      </c>
      <c r="L33" s="187">
        <v>4</v>
      </c>
      <c r="M33" s="190"/>
      <c r="N33" s="187">
        <v>1</v>
      </c>
      <c r="O33" s="186">
        <v>14</v>
      </c>
      <c r="P33" s="187">
        <v>1</v>
      </c>
      <c r="Q33" s="186">
        <v>16</v>
      </c>
      <c r="R33" s="187">
        <v>1</v>
      </c>
      <c r="S33" s="186"/>
      <c r="T33" s="187">
        <v>7.5</v>
      </c>
      <c r="U33" s="186"/>
      <c r="V33" s="187">
        <v>5</v>
      </c>
      <c r="W33" s="186">
        <v>7</v>
      </c>
      <c r="X33" s="187">
        <v>3</v>
      </c>
      <c r="Y33" s="186">
        <v>16</v>
      </c>
      <c r="Z33" s="187">
        <v>1</v>
      </c>
      <c r="AA33" s="186"/>
      <c r="AB33" s="187"/>
      <c r="AC33" s="186"/>
      <c r="AD33" s="187"/>
      <c r="AE33" s="191"/>
      <c r="AF33" s="192"/>
      <c r="AG33" s="273">
        <v>30.5</v>
      </c>
      <c r="AH33" s="294">
        <v>4</v>
      </c>
      <c r="AI33" s="273">
        <v>30.5</v>
      </c>
      <c r="AJ33" s="297">
        <v>14</v>
      </c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</row>
    <row r="34" spans="1:73" ht="19.5" customHeight="1">
      <c r="A34" s="103"/>
      <c r="B34" s="165" t="s">
        <v>97</v>
      </c>
      <c r="C34" s="190" t="s">
        <v>112</v>
      </c>
      <c r="D34" s="187">
        <v>1</v>
      </c>
      <c r="E34" s="191"/>
      <c r="F34" s="187"/>
      <c r="G34" s="186"/>
      <c r="H34" s="187"/>
      <c r="I34" s="186"/>
      <c r="J34" s="187"/>
      <c r="K34" s="204" t="s">
        <v>106</v>
      </c>
      <c r="L34" s="187">
        <v>1</v>
      </c>
      <c r="M34" s="190"/>
      <c r="N34" s="187">
        <v>1</v>
      </c>
      <c r="O34" s="186">
        <v>6</v>
      </c>
      <c r="P34" s="187">
        <v>4</v>
      </c>
      <c r="Q34" s="186">
        <v>13</v>
      </c>
      <c r="R34" s="187">
        <v>1</v>
      </c>
      <c r="S34" s="186"/>
      <c r="T34" s="187">
        <v>6.5</v>
      </c>
      <c r="U34" s="186"/>
      <c r="V34" s="187"/>
      <c r="W34" s="186"/>
      <c r="X34" s="187"/>
      <c r="Y34" s="186"/>
      <c r="Z34" s="187"/>
      <c r="AA34" s="186">
        <v>2</v>
      </c>
      <c r="AB34" s="187">
        <v>8</v>
      </c>
      <c r="AC34" s="186">
        <v>4</v>
      </c>
      <c r="AD34" s="187">
        <v>6</v>
      </c>
      <c r="AE34" s="191"/>
      <c r="AF34" s="192"/>
      <c r="AG34" s="273">
        <v>28.5</v>
      </c>
      <c r="AH34" s="294">
        <v>5</v>
      </c>
      <c r="AI34" s="273">
        <v>28.5</v>
      </c>
      <c r="AJ34" s="297">
        <v>17</v>
      </c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</row>
    <row r="35" spans="1:73" ht="19.5" customHeight="1">
      <c r="A35" s="103"/>
      <c r="B35" s="165" t="s">
        <v>95</v>
      </c>
      <c r="C35" s="193"/>
      <c r="D35" s="194"/>
      <c r="E35" s="191"/>
      <c r="F35" s="187"/>
      <c r="G35" s="186"/>
      <c r="H35" s="187">
        <v>5</v>
      </c>
      <c r="I35" s="186"/>
      <c r="J35" s="187"/>
      <c r="K35" s="186"/>
      <c r="L35" s="187"/>
      <c r="M35" s="190"/>
      <c r="N35" s="187"/>
      <c r="O35" s="186"/>
      <c r="P35" s="187"/>
      <c r="Q35" s="186"/>
      <c r="R35" s="187"/>
      <c r="S35" s="186"/>
      <c r="T35" s="187">
        <v>5.5</v>
      </c>
      <c r="U35" s="186"/>
      <c r="V35" s="187">
        <v>5</v>
      </c>
      <c r="W35" s="186">
        <v>6</v>
      </c>
      <c r="X35" s="187">
        <v>4</v>
      </c>
      <c r="Y35" s="186"/>
      <c r="Z35" s="187"/>
      <c r="AA35" s="186"/>
      <c r="AB35" s="187"/>
      <c r="AC35" s="186"/>
      <c r="AD35" s="187"/>
      <c r="AE35" s="191"/>
      <c r="AF35" s="192"/>
      <c r="AG35" s="273">
        <v>19.5</v>
      </c>
      <c r="AH35" s="294">
        <v>6</v>
      </c>
      <c r="AI35" s="273">
        <v>19.5</v>
      </c>
      <c r="AJ35" s="297">
        <v>18</v>
      </c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</row>
    <row r="36" spans="1:73" ht="19.5" customHeight="1">
      <c r="A36" s="103"/>
      <c r="B36" s="166" t="s">
        <v>119</v>
      </c>
      <c r="C36" s="193"/>
      <c r="D36" s="194"/>
      <c r="E36" s="198"/>
      <c r="F36" s="194"/>
      <c r="G36" s="193"/>
      <c r="H36" s="194"/>
      <c r="I36" s="193"/>
      <c r="J36" s="194"/>
      <c r="K36" s="193"/>
      <c r="L36" s="194"/>
      <c r="M36" s="193"/>
      <c r="N36" s="194"/>
      <c r="O36" s="193"/>
      <c r="P36" s="194"/>
      <c r="Q36" s="193"/>
      <c r="R36" s="194"/>
      <c r="S36" s="193"/>
      <c r="T36" s="194">
        <v>6.5</v>
      </c>
      <c r="U36" s="193"/>
      <c r="V36" s="194">
        <v>5</v>
      </c>
      <c r="W36" s="193"/>
      <c r="X36" s="194"/>
      <c r="Y36" s="193"/>
      <c r="Z36" s="194"/>
      <c r="AA36" s="193"/>
      <c r="AB36" s="194"/>
      <c r="AC36" s="193"/>
      <c r="AD36" s="194"/>
      <c r="AE36" s="198"/>
      <c r="AF36" s="192"/>
      <c r="AG36" s="273">
        <v>11.5</v>
      </c>
      <c r="AH36" s="294">
        <v>7</v>
      </c>
      <c r="AI36" s="273">
        <v>11.5</v>
      </c>
      <c r="AJ36" s="297">
        <v>25</v>
      </c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</row>
    <row r="37" spans="1:36" ht="19.5" customHeight="1">
      <c r="A37" s="103"/>
      <c r="B37" s="165" t="s">
        <v>105</v>
      </c>
      <c r="C37" s="186"/>
      <c r="D37" s="187"/>
      <c r="E37" s="191"/>
      <c r="F37" s="187"/>
      <c r="G37" s="186"/>
      <c r="H37" s="187"/>
      <c r="I37" s="186"/>
      <c r="J37" s="187"/>
      <c r="K37" s="186"/>
      <c r="L37" s="187"/>
      <c r="M37" s="186"/>
      <c r="N37" s="187"/>
      <c r="O37" s="186"/>
      <c r="P37" s="187"/>
      <c r="Q37" s="186">
        <v>21</v>
      </c>
      <c r="R37" s="187">
        <v>1</v>
      </c>
      <c r="S37" s="186"/>
      <c r="T37" s="187">
        <v>7.5</v>
      </c>
      <c r="U37" s="186"/>
      <c r="V37" s="187"/>
      <c r="W37" s="186"/>
      <c r="X37" s="187"/>
      <c r="Y37" s="186"/>
      <c r="Z37" s="187"/>
      <c r="AA37" s="186"/>
      <c r="AB37" s="187"/>
      <c r="AC37" s="186"/>
      <c r="AD37" s="187"/>
      <c r="AE37" s="186"/>
      <c r="AF37" s="187"/>
      <c r="AG37" s="273">
        <v>8.5</v>
      </c>
      <c r="AH37" s="294">
        <v>8</v>
      </c>
      <c r="AI37" s="273">
        <v>8.5</v>
      </c>
      <c r="AJ37" s="297">
        <v>29</v>
      </c>
    </row>
    <row r="38" spans="1:73" ht="19.5" customHeight="1">
      <c r="A38" s="103"/>
      <c r="B38" s="165" t="s">
        <v>116</v>
      </c>
      <c r="C38" s="186"/>
      <c r="D38" s="187"/>
      <c r="E38" s="191"/>
      <c r="F38" s="187"/>
      <c r="G38" s="186"/>
      <c r="H38" s="187"/>
      <c r="I38" s="186"/>
      <c r="J38" s="187"/>
      <c r="K38" s="186"/>
      <c r="L38" s="187"/>
      <c r="M38" s="186"/>
      <c r="N38" s="187"/>
      <c r="O38" s="186"/>
      <c r="P38" s="187"/>
      <c r="Q38" s="186"/>
      <c r="R38" s="187"/>
      <c r="S38" s="186"/>
      <c r="T38" s="187">
        <v>7</v>
      </c>
      <c r="U38" s="186"/>
      <c r="V38" s="187"/>
      <c r="W38" s="186"/>
      <c r="X38" s="187"/>
      <c r="Y38" s="186"/>
      <c r="Z38" s="187"/>
      <c r="AA38" s="186"/>
      <c r="AB38" s="187"/>
      <c r="AC38" s="186"/>
      <c r="AD38" s="187"/>
      <c r="AE38" s="191"/>
      <c r="AF38" s="192"/>
      <c r="AG38" s="273">
        <v>7</v>
      </c>
      <c r="AH38" s="294">
        <v>9</v>
      </c>
      <c r="AI38" s="273">
        <v>7</v>
      </c>
      <c r="AJ38" s="297" t="s">
        <v>127</v>
      </c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</row>
    <row r="39" spans="1:36" ht="19.5" customHeight="1">
      <c r="A39" s="103"/>
      <c r="B39" s="223" t="s">
        <v>113</v>
      </c>
      <c r="C39" s="205"/>
      <c r="D39" s="206"/>
      <c r="E39" s="207"/>
      <c r="F39" s="206"/>
      <c r="G39" s="205"/>
      <c r="H39" s="206"/>
      <c r="I39" s="205"/>
      <c r="J39" s="206"/>
      <c r="K39" s="205"/>
      <c r="L39" s="206"/>
      <c r="M39" s="205"/>
      <c r="N39" s="206"/>
      <c r="O39" s="205"/>
      <c r="P39" s="206"/>
      <c r="Q39" s="205"/>
      <c r="R39" s="206"/>
      <c r="S39" s="205"/>
      <c r="T39" s="206">
        <v>5</v>
      </c>
      <c r="U39" s="205"/>
      <c r="V39" s="206"/>
      <c r="W39" s="205">
        <v>8</v>
      </c>
      <c r="X39" s="206">
        <v>2</v>
      </c>
      <c r="Y39" s="205"/>
      <c r="Z39" s="206"/>
      <c r="AA39" s="205"/>
      <c r="AB39" s="206"/>
      <c r="AC39" s="205"/>
      <c r="AD39" s="206"/>
      <c r="AE39" s="205"/>
      <c r="AF39" s="206"/>
      <c r="AG39" s="289">
        <v>7</v>
      </c>
      <c r="AH39" s="295">
        <v>10</v>
      </c>
      <c r="AI39" s="289">
        <v>7</v>
      </c>
      <c r="AJ39" s="316" t="s">
        <v>127</v>
      </c>
    </row>
    <row r="40" spans="1:73" ht="19.5" customHeight="1">
      <c r="A40" s="103"/>
      <c r="B40" s="162" t="s">
        <v>69</v>
      </c>
      <c r="C40" s="202"/>
      <c r="D40" s="208"/>
      <c r="E40" s="203"/>
      <c r="F40" s="203"/>
      <c r="G40" s="203"/>
      <c r="H40" s="203"/>
      <c r="I40" s="203"/>
      <c r="J40" s="203"/>
      <c r="K40" s="203"/>
      <c r="L40" s="203"/>
      <c r="M40" s="203"/>
      <c r="N40" s="203"/>
      <c r="O40" s="203"/>
      <c r="P40" s="203"/>
      <c r="Q40" s="203"/>
      <c r="R40" s="203"/>
      <c r="S40" s="203"/>
      <c r="T40" s="203"/>
      <c r="U40" s="203"/>
      <c r="V40" s="203"/>
      <c r="W40" s="203"/>
      <c r="X40" s="203"/>
      <c r="Y40" s="203"/>
      <c r="Z40" s="203"/>
      <c r="AA40" s="203"/>
      <c r="AB40" s="203"/>
      <c r="AC40" s="203"/>
      <c r="AD40" s="203"/>
      <c r="AE40" s="203"/>
      <c r="AF40" s="203"/>
      <c r="AG40" s="229"/>
      <c r="AH40" s="228"/>
      <c r="AI40" s="229"/>
      <c r="AJ40" s="230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</row>
    <row r="41" spans="1:73" ht="19.5" customHeight="1">
      <c r="A41" s="103"/>
      <c r="B41" s="164" t="s">
        <v>94</v>
      </c>
      <c r="C41" s="179"/>
      <c r="D41" s="180"/>
      <c r="E41" s="184"/>
      <c r="F41" s="180"/>
      <c r="G41" s="179"/>
      <c r="H41" s="180">
        <v>5</v>
      </c>
      <c r="I41" s="179"/>
      <c r="J41" s="180"/>
      <c r="K41" s="179"/>
      <c r="L41" s="180"/>
      <c r="M41" s="179"/>
      <c r="N41" s="180"/>
      <c r="O41" s="179"/>
      <c r="P41" s="180"/>
      <c r="Q41" s="179"/>
      <c r="R41" s="180"/>
      <c r="S41" s="179"/>
      <c r="T41" s="180"/>
      <c r="U41" s="179"/>
      <c r="V41" s="180">
        <v>5</v>
      </c>
      <c r="W41" s="179">
        <v>4</v>
      </c>
      <c r="X41" s="180">
        <v>9</v>
      </c>
      <c r="Y41" s="179"/>
      <c r="Z41" s="180"/>
      <c r="AA41" s="179"/>
      <c r="AB41" s="180"/>
      <c r="AC41" s="179"/>
      <c r="AD41" s="180"/>
      <c r="AE41" s="184"/>
      <c r="AF41" s="185"/>
      <c r="AG41" s="288">
        <v>19</v>
      </c>
      <c r="AH41" s="294">
        <v>1</v>
      </c>
      <c r="AI41" s="273">
        <v>19</v>
      </c>
      <c r="AJ41" s="297">
        <v>19</v>
      </c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</row>
    <row r="42" spans="1:73" ht="19.5" customHeight="1">
      <c r="A42" s="103"/>
      <c r="B42" s="167" t="s">
        <v>93</v>
      </c>
      <c r="C42" s="209"/>
      <c r="D42" s="210"/>
      <c r="E42" s="211"/>
      <c r="F42" s="210"/>
      <c r="G42" s="209"/>
      <c r="H42" s="210">
        <v>5</v>
      </c>
      <c r="I42" s="209"/>
      <c r="J42" s="210"/>
      <c r="K42" s="209"/>
      <c r="L42" s="210"/>
      <c r="M42" s="209"/>
      <c r="N42" s="210"/>
      <c r="O42" s="209"/>
      <c r="P42" s="210"/>
      <c r="Q42" s="209"/>
      <c r="R42" s="210"/>
      <c r="S42" s="209"/>
      <c r="T42" s="210">
        <v>7.5</v>
      </c>
      <c r="U42" s="209"/>
      <c r="V42" s="210"/>
      <c r="W42" s="209"/>
      <c r="X42" s="210"/>
      <c r="Y42" s="209"/>
      <c r="Z42" s="210"/>
      <c r="AA42" s="209"/>
      <c r="AB42" s="210"/>
      <c r="AC42" s="209"/>
      <c r="AD42" s="210"/>
      <c r="AE42" s="211"/>
      <c r="AF42" s="192"/>
      <c r="AG42" s="273">
        <v>12.5</v>
      </c>
      <c r="AH42" s="294">
        <v>2</v>
      </c>
      <c r="AI42" s="273">
        <v>12.5</v>
      </c>
      <c r="AJ42" s="297">
        <v>22</v>
      </c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</row>
    <row r="43" spans="1:73" ht="19.5" customHeight="1">
      <c r="A43" s="103"/>
      <c r="B43" s="167" t="s">
        <v>118</v>
      </c>
      <c r="C43" s="209"/>
      <c r="D43" s="210"/>
      <c r="E43" s="211"/>
      <c r="F43" s="210"/>
      <c r="G43" s="209"/>
      <c r="H43" s="210"/>
      <c r="I43" s="209"/>
      <c r="J43" s="210"/>
      <c r="K43" s="209"/>
      <c r="L43" s="210"/>
      <c r="M43" s="209"/>
      <c r="N43" s="210"/>
      <c r="O43" s="209"/>
      <c r="P43" s="210"/>
      <c r="Q43" s="209"/>
      <c r="R43" s="210"/>
      <c r="S43" s="209"/>
      <c r="T43" s="210">
        <v>7.5</v>
      </c>
      <c r="U43" s="209"/>
      <c r="V43" s="210"/>
      <c r="W43" s="209"/>
      <c r="X43" s="210"/>
      <c r="Y43" s="209"/>
      <c r="Z43" s="210"/>
      <c r="AA43" s="209"/>
      <c r="AB43" s="210"/>
      <c r="AC43" s="209"/>
      <c r="AD43" s="210"/>
      <c r="AE43" s="211"/>
      <c r="AF43" s="192"/>
      <c r="AG43" s="273">
        <v>7.5</v>
      </c>
      <c r="AH43" s="294">
        <v>3</v>
      </c>
      <c r="AI43" s="273">
        <v>7.5</v>
      </c>
      <c r="AJ43" s="297">
        <v>30</v>
      </c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</row>
    <row r="44" spans="1:73" ht="19.5" customHeight="1">
      <c r="A44" s="103"/>
      <c r="B44" s="167" t="s">
        <v>90</v>
      </c>
      <c r="C44" s="209"/>
      <c r="D44" s="210"/>
      <c r="E44" s="211">
        <v>19</v>
      </c>
      <c r="F44" s="210">
        <v>1</v>
      </c>
      <c r="G44" s="209"/>
      <c r="H44" s="210"/>
      <c r="I44" s="209"/>
      <c r="J44" s="210"/>
      <c r="K44" s="209"/>
      <c r="L44" s="210"/>
      <c r="M44" s="209"/>
      <c r="N44" s="210"/>
      <c r="O44" s="209"/>
      <c r="P44" s="210"/>
      <c r="Q44" s="209"/>
      <c r="R44" s="210"/>
      <c r="S44" s="209"/>
      <c r="T44" s="210">
        <v>5.5</v>
      </c>
      <c r="U44" s="209"/>
      <c r="V44" s="210"/>
      <c r="W44" s="209"/>
      <c r="X44" s="210"/>
      <c r="Y44" s="209"/>
      <c r="Z44" s="210"/>
      <c r="AA44" s="209"/>
      <c r="AB44" s="210"/>
      <c r="AC44" s="209"/>
      <c r="AD44" s="210"/>
      <c r="AE44" s="211"/>
      <c r="AF44" s="212"/>
      <c r="AG44" s="273">
        <v>6.5</v>
      </c>
      <c r="AH44" s="294">
        <v>4</v>
      </c>
      <c r="AI44" s="273">
        <v>6.5</v>
      </c>
      <c r="AJ44" s="297">
        <v>33</v>
      </c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</row>
    <row r="45" spans="1:73" ht="19.5" customHeight="1">
      <c r="A45" s="103"/>
      <c r="B45" s="167" t="s">
        <v>108</v>
      </c>
      <c r="C45" s="209"/>
      <c r="D45" s="210"/>
      <c r="E45" s="211"/>
      <c r="F45" s="210"/>
      <c r="G45" s="209"/>
      <c r="H45" s="210"/>
      <c r="I45" s="209"/>
      <c r="J45" s="210"/>
      <c r="K45" s="209"/>
      <c r="L45" s="210"/>
      <c r="M45" s="209"/>
      <c r="N45" s="210"/>
      <c r="O45" s="209"/>
      <c r="P45" s="210"/>
      <c r="Q45" s="209"/>
      <c r="R45" s="210"/>
      <c r="S45" s="209"/>
      <c r="T45" s="210">
        <v>5</v>
      </c>
      <c r="U45" s="209"/>
      <c r="V45" s="210"/>
      <c r="W45" s="209"/>
      <c r="X45" s="210"/>
      <c r="Y45" s="209">
        <v>10</v>
      </c>
      <c r="Z45" s="210">
        <v>1</v>
      </c>
      <c r="AA45" s="209"/>
      <c r="AB45" s="210"/>
      <c r="AC45" s="209"/>
      <c r="AD45" s="210"/>
      <c r="AE45" s="211"/>
      <c r="AF45" s="212"/>
      <c r="AG45" s="273">
        <v>6</v>
      </c>
      <c r="AH45" s="294">
        <v>5</v>
      </c>
      <c r="AI45" s="273">
        <v>6</v>
      </c>
      <c r="AJ45" s="297" t="s">
        <v>128</v>
      </c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</row>
    <row r="46" spans="1:73" ht="19.5" customHeight="1">
      <c r="A46" s="103"/>
      <c r="B46" s="165" t="s">
        <v>114</v>
      </c>
      <c r="C46" s="186"/>
      <c r="D46" s="187"/>
      <c r="E46" s="191"/>
      <c r="F46" s="187"/>
      <c r="G46" s="186"/>
      <c r="H46" s="187"/>
      <c r="I46" s="186"/>
      <c r="J46" s="187"/>
      <c r="K46" s="186"/>
      <c r="L46" s="187"/>
      <c r="M46" s="186"/>
      <c r="N46" s="187"/>
      <c r="O46" s="186"/>
      <c r="P46" s="187"/>
      <c r="Q46" s="186"/>
      <c r="R46" s="187"/>
      <c r="S46" s="186"/>
      <c r="T46" s="187">
        <v>6</v>
      </c>
      <c r="U46" s="186"/>
      <c r="V46" s="187"/>
      <c r="W46" s="186"/>
      <c r="X46" s="187"/>
      <c r="Y46" s="186"/>
      <c r="Z46" s="187"/>
      <c r="AA46" s="186"/>
      <c r="AB46" s="187"/>
      <c r="AC46" s="186"/>
      <c r="AD46" s="187"/>
      <c r="AE46" s="191"/>
      <c r="AF46" s="192"/>
      <c r="AG46" s="273">
        <v>6</v>
      </c>
      <c r="AH46" s="294">
        <v>6</v>
      </c>
      <c r="AI46" s="273">
        <v>6</v>
      </c>
      <c r="AJ46" s="297" t="s">
        <v>128</v>
      </c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</row>
    <row r="47" spans="1:73" ht="19.5" customHeight="1">
      <c r="A47" s="103"/>
      <c r="B47" s="165" t="s">
        <v>103</v>
      </c>
      <c r="C47" s="186"/>
      <c r="D47" s="187"/>
      <c r="E47" s="191"/>
      <c r="F47" s="187"/>
      <c r="G47" s="186"/>
      <c r="H47" s="187"/>
      <c r="I47" s="186"/>
      <c r="J47" s="187"/>
      <c r="K47" s="186"/>
      <c r="L47" s="187"/>
      <c r="M47" s="186"/>
      <c r="N47" s="187"/>
      <c r="O47" s="186"/>
      <c r="P47" s="187"/>
      <c r="Q47" s="186">
        <v>15</v>
      </c>
      <c r="R47" s="187">
        <v>1</v>
      </c>
      <c r="S47" s="186"/>
      <c r="T47" s="187"/>
      <c r="U47" s="186"/>
      <c r="V47" s="187"/>
      <c r="W47" s="186"/>
      <c r="X47" s="187"/>
      <c r="Y47" s="186"/>
      <c r="Z47" s="187"/>
      <c r="AA47" s="186"/>
      <c r="AB47" s="187"/>
      <c r="AC47" s="186"/>
      <c r="AD47" s="187"/>
      <c r="AE47" s="191"/>
      <c r="AF47" s="192"/>
      <c r="AG47" s="273">
        <v>1</v>
      </c>
      <c r="AH47" s="294">
        <v>7</v>
      </c>
      <c r="AI47" s="273">
        <v>1</v>
      </c>
      <c r="AJ47" s="297" t="s">
        <v>129</v>
      </c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</row>
    <row r="48" spans="1:73" ht="19.5" customHeight="1" thickBot="1">
      <c r="A48" s="103"/>
      <c r="B48" s="165" t="s">
        <v>109</v>
      </c>
      <c r="C48" s="186"/>
      <c r="D48" s="187"/>
      <c r="E48" s="191"/>
      <c r="F48" s="187"/>
      <c r="G48" s="186"/>
      <c r="H48" s="187"/>
      <c r="I48" s="186"/>
      <c r="J48" s="187"/>
      <c r="K48" s="186"/>
      <c r="L48" s="187"/>
      <c r="M48" s="186"/>
      <c r="N48" s="187"/>
      <c r="O48" s="186"/>
      <c r="P48" s="187"/>
      <c r="Q48" s="186"/>
      <c r="R48" s="187"/>
      <c r="S48" s="186"/>
      <c r="T48" s="187"/>
      <c r="U48" s="186"/>
      <c r="V48" s="187"/>
      <c r="W48" s="186"/>
      <c r="X48" s="187"/>
      <c r="Y48" s="186">
        <v>15</v>
      </c>
      <c r="Z48" s="187">
        <v>1</v>
      </c>
      <c r="AA48" s="186"/>
      <c r="AB48" s="187"/>
      <c r="AC48" s="186"/>
      <c r="AD48" s="187"/>
      <c r="AE48" s="191"/>
      <c r="AF48" s="192"/>
      <c r="AG48" s="273">
        <v>1</v>
      </c>
      <c r="AH48" s="294">
        <v>8</v>
      </c>
      <c r="AI48" s="273">
        <v>1</v>
      </c>
      <c r="AJ48" s="297" t="s">
        <v>129</v>
      </c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</row>
    <row r="49" spans="1:73" ht="19.5" customHeight="1" hidden="1">
      <c r="A49" s="103"/>
      <c r="B49" s="166"/>
      <c r="C49" s="193"/>
      <c r="D49" s="194"/>
      <c r="E49" s="198"/>
      <c r="F49" s="194"/>
      <c r="G49" s="193"/>
      <c r="H49" s="194"/>
      <c r="I49" s="193"/>
      <c r="J49" s="194"/>
      <c r="K49" s="193"/>
      <c r="L49" s="194"/>
      <c r="M49" s="193"/>
      <c r="N49" s="194"/>
      <c r="O49" s="193"/>
      <c r="P49" s="194"/>
      <c r="Q49" s="193"/>
      <c r="R49" s="194"/>
      <c r="S49" s="193"/>
      <c r="T49" s="194"/>
      <c r="U49" s="193"/>
      <c r="V49" s="194"/>
      <c r="W49" s="193"/>
      <c r="X49" s="194"/>
      <c r="Y49" s="193"/>
      <c r="Z49" s="194"/>
      <c r="AA49" s="193"/>
      <c r="AB49" s="194"/>
      <c r="AC49" s="193"/>
      <c r="AD49" s="194"/>
      <c r="AE49" s="198"/>
      <c r="AF49" s="199"/>
      <c r="AG49" s="273">
        <v>0</v>
      </c>
      <c r="AH49" s="225"/>
      <c r="AI49" s="273">
        <v>0</v>
      </c>
      <c r="AJ49" s="226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</row>
    <row r="50" spans="1:36" ht="19.5" customHeight="1" hidden="1" thickBot="1">
      <c r="A50" s="103">
        <v>1</v>
      </c>
      <c r="B50" s="133"/>
      <c r="C50" s="213"/>
      <c r="D50" s="206"/>
      <c r="E50" s="214"/>
      <c r="F50" s="206"/>
      <c r="G50" s="213"/>
      <c r="H50" s="206"/>
      <c r="I50" s="213"/>
      <c r="J50" s="206"/>
      <c r="K50" s="213"/>
      <c r="L50" s="206"/>
      <c r="M50" s="213"/>
      <c r="N50" s="206"/>
      <c r="O50" s="213"/>
      <c r="P50" s="206"/>
      <c r="Q50" s="213"/>
      <c r="R50" s="206"/>
      <c r="S50" s="213"/>
      <c r="T50" s="206"/>
      <c r="U50" s="213"/>
      <c r="V50" s="206"/>
      <c r="W50" s="213"/>
      <c r="X50" s="206"/>
      <c r="Y50" s="213"/>
      <c r="Z50" s="206"/>
      <c r="AA50" s="213"/>
      <c r="AB50" s="206"/>
      <c r="AC50" s="213"/>
      <c r="AD50" s="206"/>
      <c r="AE50" s="213"/>
      <c r="AF50" s="206"/>
      <c r="AG50" s="259">
        <v>0</v>
      </c>
      <c r="AH50" s="231"/>
      <c r="AI50" s="259">
        <v>0</v>
      </c>
      <c r="AJ50" s="231"/>
    </row>
    <row r="51" spans="1:73" ht="19.5" customHeight="1">
      <c r="A51" s="103"/>
      <c r="B51" s="126" t="s">
        <v>70</v>
      </c>
      <c r="C51" s="215"/>
      <c r="D51" s="216"/>
      <c r="E51" s="217"/>
      <c r="F51" s="217"/>
      <c r="G51" s="217"/>
      <c r="H51" s="217"/>
      <c r="I51" s="217"/>
      <c r="J51" s="217"/>
      <c r="K51" s="217"/>
      <c r="L51" s="217"/>
      <c r="M51" s="217"/>
      <c r="N51" s="217"/>
      <c r="O51" s="217"/>
      <c r="P51" s="217"/>
      <c r="Q51" s="217"/>
      <c r="R51" s="217"/>
      <c r="S51" s="217"/>
      <c r="T51" s="217"/>
      <c r="U51" s="217"/>
      <c r="V51" s="217"/>
      <c r="W51" s="217"/>
      <c r="X51" s="217"/>
      <c r="Y51" s="217"/>
      <c r="Z51" s="217"/>
      <c r="AA51" s="217"/>
      <c r="AB51" s="217"/>
      <c r="AC51" s="217"/>
      <c r="AD51" s="217"/>
      <c r="AE51" s="217"/>
      <c r="AF51" s="217"/>
      <c r="AG51" s="302"/>
      <c r="AH51" s="232"/>
      <c r="AI51" s="302"/>
      <c r="AJ51" s="233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</row>
    <row r="52" spans="1:73" ht="19.5" customHeight="1">
      <c r="A52" s="103"/>
      <c r="B52" s="266" t="s">
        <v>84</v>
      </c>
      <c r="C52" s="221" t="s">
        <v>60</v>
      </c>
      <c r="D52" s="222">
        <v>1</v>
      </c>
      <c r="E52" s="267">
        <v>20</v>
      </c>
      <c r="F52" s="268">
        <v>1</v>
      </c>
      <c r="G52" s="269"/>
      <c r="H52" s="268">
        <v>5</v>
      </c>
      <c r="I52" s="269">
        <v>5</v>
      </c>
      <c r="J52" s="268">
        <v>5</v>
      </c>
      <c r="K52" s="270" t="s">
        <v>107</v>
      </c>
      <c r="L52" s="268">
        <v>1</v>
      </c>
      <c r="M52" s="271" t="s">
        <v>59</v>
      </c>
      <c r="N52" s="268">
        <v>2.5</v>
      </c>
      <c r="O52" s="269">
        <v>8</v>
      </c>
      <c r="P52" s="268">
        <v>2</v>
      </c>
      <c r="Q52" s="269">
        <v>8</v>
      </c>
      <c r="R52" s="268">
        <v>2</v>
      </c>
      <c r="S52" s="269"/>
      <c r="T52" s="268">
        <v>7.5</v>
      </c>
      <c r="U52" s="269"/>
      <c r="V52" s="268">
        <v>5</v>
      </c>
      <c r="W52" s="269">
        <v>11</v>
      </c>
      <c r="X52" s="268">
        <v>1</v>
      </c>
      <c r="Y52" s="269">
        <v>12</v>
      </c>
      <c r="Z52" s="268">
        <v>1</v>
      </c>
      <c r="AA52" s="269">
        <v>13</v>
      </c>
      <c r="AB52" s="268">
        <v>1</v>
      </c>
      <c r="AC52" s="269">
        <v>3</v>
      </c>
      <c r="AD52" s="268">
        <v>7</v>
      </c>
      <c r="AE52" s="267">
        <v>5</v>
      </c>
      <c r="AF52" s="272">
        <v>2.5</v>
      </c>
      <c r="AG52" s="303">
        <v>44.5</v>
      </c>
      <c r="AH52" s="305">
        <v>1</v>
      </c>
      <c r="AI52" s="303">
        <v>44.5</v>
      </c>
      <c r="AJ52" s="299">
        <v>9</v>
      </c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</row>
    <row r="53" spans="1:73" ht="19.5" customHeight="1">
      <c r="A53" s="103"/>
      <c r="B53" s="163" t="s">
        <v>92</v>
      </c>
      <c r="C53" s="197" t="s">
        <v>60</v>
      </c>
      <c r="D53" s="194">
        <v>1</v>
      </c>
      <c r="E53" s="191"/>
      <c r="F53" s="187"/>
      <c r="G53" s="186"/>
      <c r="H53" s="187">
        <v>5</v>
      </c>
      <c r="I53" s="186">
        <v>14</v>
      </c>
      <c r="J53" s="187">
        <v>1</v>
      </c>
      <c r="K53" s="204" t="s">
        <v>107</v>
      </c>
      <c r="L53" s="187">
        <v>1</v>
      </c>
      <c r="M53" s="186"/>
      <c r="N53" s="187">
        <v>1</v>
      </c>
      <c r="O53" s="186">
        <v>16</v>
      </c>
      <c r="P53" s="187">
        <v>1</v>
      </c>
      <c r="Q53" s="186">
        <v>14</v>
      </c>
      <c r="R53" s="187">
        <v>1</v>
      </c>
      <c r="S53" s="186"/>
      <c r="T53" s="187">
        <v>6</v>
      </c>
      <c r="U53" s="186"/>
      <c r="V53" s="187">
        <v>5</v>
      </c>
      <c r="W53" s="186">
        <v>3</v>
      </c>
      <c r="X53" s="187">
        <v>7</v>
      </c>
      <c r="Y53" s="186">
        <v>9</v>
      </c>
      <c r="Z53" s="187">
        <v>1</v>
      </c>
      <c r="AA53" s="186">
        <v>4</v>
      </c>
      <c r="AB53" s="187">
        <v>6</v>
      </c>
      <c r="AC53" s="186">
        <v>10</v>
      </c>
      <c r="AD53" s="187">
        <v>1</v>
      </c>
      <c r="AE53" s="191"/>
      <c r="AF53" s="192"/>
      <c r="AG53" s="273">
        <v>37</v>
      </c>
      <c r="AH53" s="294">
        <v>2</v>
      </c>
      <c r="AI53" s="273">
        <v>37</v>
      </c>
      <c r="AJ53" s="297">
        <v>11</v>
      </c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</row>
    <row r="54" spans="1:73" ht="19.5" customHeight="1">
      <c r="A54" s="103"/>
      <c r="B54" s="163" t="s">
        <v>56</v>
      </c>
      <c r="C54" s="197" t="s">
        <v>111</v>
      </c>
      <c r="D54" s="194">
        <v>1</v>
      </c>
      <c r="E54" s="191">
        <v>13</v>
      </c>
      <c r="F54" s="187">
        <v>1</v>
      </c>
      <c r="G54" s="186"/>
      <c r="H54" s="187">
        <v>5</v>
      </c>
      <c r="I54" s="186">
        <v>6</v>
      </c>
      <c r="J54" s="187">
        <v>4</v>
      </c>
      <c r="K54" s="204" t="s">
        <v>106</v>
      </c>
      <c r="L54" s="187">
        <v>1</v>
      </c>
      <c r="M54" s="186"/>
      <c r="N54" s="187">
        <v>1</v>
      </c>
      <c r="O54" s="218"/>
      <c r="P54" s="187"/>
      <c r="Q54" s="218" t="s">
        <v>60</v>
      </c>
      <c r="R54" s="187">
        <v>1</v>
      </c>
      <c r="S54" s="186"/>
      <c r="T54" s="187"/>
      <c r="U54" s="186"/>
      <c r="V54" s="187"/>
      <c r="W54" s="186"/>
      <c r="X54" s="187"/>
      <c r="Y54" s="186">
        <v>4</v>
      </c>
      <c r="Z54" s="187">
        <v>6</v>
      </c>
      <c r="AA54" s="186"/>
      <c r="AB54" s="187"/>
      <c r="AC54" s="186"/>
      <c r="AD54" s="187"/>
      <c r="AE54" s="191"/>
      <c r="AF54" s="192"/>
      <c r="AG54" s="273">
        <v>20</v>
      </c>
      <c r="AH54" s="294">
        <v>3</v>
      </c>
      <c r="AI54" s="273">
        <v>20</v>
      </c>
      <c r="AJ54" s="300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</row>
    <row r="55" spans="1:73" ht="19.5" customHeight="1">
      <c r="A55" s="103"/>
      <c r="B55" s="163" t="s">
        <v>96</v>
      </c>
      <c r="C55" s="145"/>
      <c r="D55" s="187"/>
      <c r="E55" s="191"/>
      <c r="F55" s="187"/>
      <c r="G55" s="186"/>
      <c r="H55" s="187"/>
      <c r="I55" s="186"/>
      <c r="J55" s="187"/>
      <c r="K55" s="186"/>
      <c r="L55" s="187"/>
      <c r="M55" s="186"/>
      <c r="N55" s="187">
        <v>1</v>
      </c>
      <c r="O55" s="186"/>
      <c r="P55" s="187"/>
      <c r="Q55" s="186"/>
      <c r="R55" s="187"/>
      <c r="S55" s="186"/>
      <c r="T55" s="187">
        <v>7.5</v>
      </c>
      <c r="U55" s="186"/>
      <c r="V55" s="187"/>
      <c r="W55" s="186"/>
      <c r="X55" s="187"/>
      <c r="Y55" s="186"/>
      <c r="Z55" s="187"/>
      <c r="AA55" s="186">
        <v>10</v>
      </c>
      <c r="AB55" s="187">
        <v>1</v>
      </c>
      <c r="AC55" s="186"/>
      <c r="AD55" s="187"/>
      <c r="AE55" s="191">
        <v>5</v>
      </c>
      <c r="AF55" s="192">
        <v>2.5</v>
      </c>
      <c r="AG55" s="273">
        <v>12</v>
      </c>
      <c r="AH55" s="294">
        <v>4</v>
      </c>
      <c r="AI55" s="273">
        <v>12</v>
      </c>
      <c r="AJ55" s="297" t="s">
        <v>123</v>
      </c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</row>
    <row r="56" spans="1:73" ht="19.5" customHeight="1">
      <c r="A56" s="103"/>
      <c r="B56" s="163" t="s">
        <v>102</v>
      </c>
      <c r="C56" s="145"/>
      <c r="D56" s="187"/>
      <c r="E56" s="191"/>
      <c r="F56" s="187"/>
      <c r="G56" s="186"/>
      <c r="H56" s="187"/>
      <c r="I56" s="186"/>
      <c r="J56" s="187"/>
      <c r="K56" s="204"/>
      <c r="L56" s="187"/>
      <c r="M56" s="186"/>
      <c r="N56" s="187"/>
      <c r="O56" s="218"/>
      <c r="P56" s="187"/>
      <c r="Q56" s="218" t="s">
        <v>60</v>
      </c>
      <c r="R56" s="187">
        <v>1</v>
      </c>
      <c r="S56" s="186"/>
      <c r="T56" s="187">
        <v>6.5</v>
      </c>
      <c r="U56" s="186"/>
      <c r="V56" s="187"/>
      <c r="W56" s="186"/>
      <c r="X56" s="187"/>
      <c r="Y56" s="186"/>
      <c r="Z56" s="187"/>
      <c r="AA56" s="186">
        <v>8</v>
      </c>
      <c r="AB56" s="187">
        <v>2</v>
      </c>
      <c r="AC56" s="186">
        <v>11</v>
      </c>
      <c r="AD56" s="187">
        <v>1</v>
      </c>
      <c r="AE56" s="191"/>
      <c r="AF56" s="192"/>
      <c r="AG56" s="273">
        <v>10.5</v>
      </c>
      <c r="AH56" s="294">
        <v>5</v>
      </c>
      <c r="AI56" s="273">
        <v>10.5</v>
      </c>
      <c r="AJ56" s="297" t="s">
        <v>124</v>
      </c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</row>
    <row r="57" spans="1:73" ht="19.5" customHeight="1">
      <c r="A57" s="103"/>
      <c r="B57" s="163" t="s">
        <v>117</v>
      </c>
      <c r="C57" s="145"/>
      <c r="D57" s="187"/>
      <c r="E57" s="191"/>
      <c r="F57" s="187"/>
      <c r="G57" s="186"/>
      <c r="H57" s="187"/>
      <c r="I57" s="186"/>
      <c r="J57" s="187"/>
      <c r="K57" s="186"/>
      <c r="L57" s="187"/>
      <c r="M57" s="186"/>
      <c r="N57" s="187"/>
      <c r="O57" s="186"/>
      <c r="P57" s="187"/>
      <c r="Q57" s="186"/>
      <c r="R57" s="187"/>
      <c r="S57" s="186"/>
      <c r="T57" s="187">
        <v>6</v>
      </c>
      <c r="U57" s="186"/>
      <c r="V57" s="187"/>
      <c r="W57" s="186"/>
      <c r="X57" s="187"/>
      <c r="Y57" s="186"/>
      <c r="Z57" s="187"/>
      <c r="AA57" s="186"/>
      <c r="AB57" s="187"/>
      <c r="AC57" s="186">
        <v>7</v>
      </c>
      <c r="AD57" s="187">
        <v>3</v>
      </c>
      <c r="AE57" s="191"/>
      <c r="AF57" s="192"/>
      <c r="AG57" s="273">
        <v>9</v>
      </c>
      <c r="AH57" s="294">
        <v>6</v>
      </c>
      <c r="AI57" s="273">
        <v>9</v>
      </c>
      <c r="AJ57" s="297">
        <v>28</v>
      </c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</row>
    <row r="58" spans="1:73" ht="19.5" customHeight="1">
      <c r="A58" s="103"/>
      <c r="B58" s="163" t="s">
        <v>101</v>
      </c>
      <c r="C58" s="145"/>
      <c r="D58" s="187"/>
      <c r="E58" s="191"/>
      <c r="F58" s="187"/>
      <c r="G58" s="186"/>
      <c r="H58" s="187"/>
      <c r="I58" s="186"/>
      <c r="J58" s="187"/>
      <c r="K58" s="204"/>
      <c r="L58" s="187"/>
      <c r="M58" s="186"/>
      <c r="N58" s="187"/>
      <c r="O58" s="186">
        <v>9</v>
      </c>
      <c r="P58" s="187">
        <v>1</v>
      </c>
      <c r="Q58" s="186">
        <v>9</v>
      </c>
      <c r="R58" s="187">
        <v>1</v>
      </c>
      <c r="S58" s="186"/>
      <c r="T58" s="187"/>
      <c r="U58" s="186"/>
      <c r="V58" s="187"/>
      <c r="W58" s="186"/>
      <c r="X58" s="187"/>
      <c r="Y58" s="186">
        <v>14</v>
      </c>
      <c r="Z58" s="187">
        <v>1</v>
      </c>
      <c r="AA58" s="186">
        <v>11</v>
      </c>
      <c r="AB58" s="187">
        <v>1</v>
      </c>
      <c r="AC58" s="186">
        <v>12</v>
      </c>
      <c r="AD58" s="187">
        <v>1</v>
      </c>
      <c r="AE58" s="191"/>
      <c r="AF58" s="192"/>
      <c r="AG58" s="273">
        <v>5</v>
      </c>
      <c r="AH58" s="294">
        <v>7</v>
      </c>
      <c r="AI58" s="273">
        <v>5</v>
      </c>
      <c r="AJ58" s="297" t="s">
        <v>125</v>
      </c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</row>
    <row r="59" spans="1:73" ht="19.5" customHeight="1" thickBot="1">
      <c r="A59" s="274"/>
      <c r="B59" s="224" t="s">
        <v>91</v>
      </c>
      <c r="C59" s="175"/>
      <c r="D59" s="284"/>
      <c r="E59" s="285"/>
      <c r="F59" s="284"/>
      <c r="G59" s="286"/>
      <c r="H59" s="284"/>
      <c r="I59" s="286">
        <v>10</v>
      </c>
      <c r="J59" s="284">
        <v>1</v>
      </c>
      <c r="K59" s="286"/>
      <c r="L59" s="284"/>
      <c r="M59" s="286"/>
      <c r="N59" s="284"/>
      <c r="O59" s="286"/>
      <c r="P59" s="284"/>
      <c r="Q59" s="286"/>
      <c r="R59" s="284"/>
      <c r="S59" s="286"/>
      <c r="T59" s="284"/>
      <c r="U59" s="286"/>
      <c r="V59" s="284"/>
      <c r="W59" s="286"/>
      <c r="X59" s="284"/>
      <c r="Y59" s="286"/>
      <c r="Z59" s="284"/>
      <c r="AA59" s="286"/>
      <c r="AB59" s="284"/>
      <c r="AC59" s="286"/>
      <c r="AD59" s="284"/>
      <c r="AE59" s="285"/>
      <c r="AF59" s="287"/>
      <c r="AG59" s="304">
        <v>1</v>
      </c>
      <c r="AH59" s="307">
        <v>8</v>
      </c>
      <c r="AI59" s="273">
        <v>1</v>
      </c>
      <c r="AJ59" s="308" t="s">
        <v>129</v>
      </c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</row>
    <row r="60" spans="1:73" ht="30" customHeight="1" hidden="1">
      <c r="A60" s="306"/>
      <c r="B60" s="275"/>
      <c r="C60" s="276"/>
      <c r="D60" s="277"/>
      <c r="E60" s="278"/>
      <c r="F60" s="279"/>
      <c r="G60" s="276"/>
      <c r="H60" s="277"/>
      <c r="I60" s="276"/>
      <c r="J60" s="277"/>
      <c r="K60" s="276"/>
      <c r="L60" s="277"/>
      <c r="M60" s="276"/>
      <c r="N60" s="277"/>
      <c r="O60" s="276"/>
      <c r="P60" s="277"/>
      <c r="Q60" s="276"/>
      <c r="R60" s="277"/>
      <c r="S60" s="276"/>
      <c r="T60" s="277"/>
      <c r="U60" s="276"/>
      <c r="V60" s="277"/>
      <c r="W60" s="276"/>
      <c r="X60" s="277"/>
      <c r="Y60" s="276"/>
      <c r="Z60" s="277"/>
      <c r="AA60" s="276"/>
      <c r="AB60" s="277"/>
      <c r="AC60" s="276"/>
      <c r="AD60" s="277"/>
      <c r="AE60" s="280"/>
      <c r="AF60" s="281"/>
      <c r="AG60" s="282"/>
      <c r="AH60" s="279"/>
      <c r="AI60" s="283">
        <v>0</v>
      </c>
      <c r="AJ60" s="279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</row>
    <row r="61" spans="1:36" ht="19.5" customHeight="1" hidden="1" thickBot="1">
      <c r="A61" s="103">
        <v>1</v>
      </c>
      <c r="B61" s="127"/>
      <c r="C61" s="128"/>
      <c r="D61" s="129"/>
      <c r="E61" s="143"/>
      <c r="F61" s="140"/>
      <c r="G61" s="128"/>
      <c r="H61" s="129"/>
      <c r="I61" s="128"/>
      <c r="J61" s="129"/>
      <c r="K61" s="128"/>
      <c r="L61" s="129"/>
      <c r="M61" s="128"/>
      <c r="N61" s="129"/>
      <c r="O61" s="128"/>
      <c r="P61" s="129"/>
      <c r="Q61" s="128"/>
      <c r="R61" s="129"/>
      <c r="S61" s="128"/>
      <c r="T61" s="129"/>
      <c r="U61" s="128"/>
      <c r="V61" s="129"/>
      <c r="W61" s="128"/>
      <c r="X61" s="129"/>
      <c r="Y61" s="128"/>
      <c r="Z61" s="129"/>
      <c r="AA61" s="128"/>
      <c r="AB61" s="129"/>
      <c r="AC61" s="128"/>
      <c r="AD61" s="129"/>
      <c r="AE61" s="128"/>
      <c r="AF61" s="129"/>
      <c r="AG61" s="219">
        <v>0</v>
      </c>
      <c r="AH61" s="131"/>
      <c r="AI61" s="130">
        <v>0</v>
      </c>
      <c r="AJ61" s="131"/>
    </row>
    <row r="62" spans="2:36" ht="22.5">
      <c r="B62" s="144"/>
      <c r="C62" s="144"/>
      <c r="D62" s="144"/>
      <c r="E62" s="144"/>
      <c r="F62" s="144"/>
      <c r="G62" s="144"/>
      <c r="H62" s="144"/>
      <c r="I62" s="144"/>
      <c r="J62" s="144"/>
      <c r="K62" s="144"/>
      <c r="L62" s="144"/>
      <c r="M62" s="144"/>
      <c r="N62" s="144"/>
      <c r="O62" s="144"/>
      <c r="P62" s="144"/>
      <c r="Q62" s="144"/>
      <c r="R62" s="144"/>
      <c r="S62" s="144"/>
      <c r="T62" s="144"/>
      <c r="U62" s="144"/>
      <c r="V62" s="144"/>
      <c r="W62" s="144"/>
      <c r="X62" s="144"/>
      <c r="Y62" s="144"/>
      <c r="Z62" s="144"/>
      <c r="AA62" s="144"/>
      <c r="AB62" s="144"/>
      <c r="AC62" s="144"/>
      <c r="AD62" s="144"/>
      <c r="AE62" s="144"/>
      <c r="AF62" s="144"/>
      <c r="AG62" s="220"/>
      <c r="AH62" s="144"/>
      <c r="AI62" s="144"/>
      <c r="AJ62" s="144"/>
    </row>
  </sheetData>
  <sheetProtection/>
  <mergeCells count="19">
    <mergeCell ref="AG8:AH8"/>
    <mergeCell ref="W8:X8"/>
    <mergeCell ref="AI8:AJ8"/>
    <mergeCell ref="C8:D8"/>
    <mergeCell ref="G8:H8"/>
    <mergeCell ref="K8:L8"/>
    <mergeCell ref="O8:P8"/>
    <mergeCell ref="U8:V8"/>
    <mergeCell ref="M8:N8"/>
    <mergeCell ref="Q8:R8"/>
    <mergeCell ref="A8:A9"/>
    <mergeCell ref="B8:B9"/>
    <mergeCell ref="E8:F8"/>
    <mergeCell ref="I8:J8"/>
    <mergeCell ref="S8:T8"/>
    <mergeCell ref="AE8:AF8"/>
    <mergeCell ref="Y8:Z8"/>
    <mergeCell ref="AA8:AB8"/>
    <mergeCell ref="AC8:AD8"/>
  </mergeCells>
  <printOptions horizontalCentered="1" verticalCentered="1"/>
  <pageMargins left="0.3937007874015748" right="0.35433070866141736" top="0.25" bottom="0.31496062992125984" header="0.2" footer="0.2362204724409449"/>
  <pageSetup fitToHeight="1" fitToWidth="1" horizontalDpi="600" verticalDpi="600" orientation="landscape" paperSize="9" scale="4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8:BU135"/>
  <sheetViews>
    <sheetView showZeros="0" zoomScale="70" zoomScaleNormal="70" zoomScalePageLayoutView="0" workbookViewId="0" topLeftCell="B27">
      <selection activeCell="I54" sqref="I54"/>
    </sheetView>
  </sheetViews>
  <sheetFormatPr defaultColWidth="9.125" defaultRowHeight="12.75"/>
  <cols>
    <col min="1" max="1" width="4.875" style="1" hidden="1" customWidth="1"/>
    <col min="2" max="2" width="40.00390625" style="1" customWidth="1"/>
    <col min="3" max="32" width="9.625" style="1" customWidth="1"/>
    <col min="33" max="33" width="10.125" style="1" bestFit="1" customWidth="1"/>
    <col min="34" max="34" width="10.00390625" style="1" customWidth="1"/>
    <col min="35" max="35" width="11.00390625" style="1" bestFit="1" customWidth="1"/>
    <col min="36" max="36" width="11.375" style="1" customWidth="1"/>
    <col min="37" max="16384" width="9.125" style="1" customWidth="1"/>
  </cols>
  <sheetData>
    <row r="7" ht="44.25" customHeight="1" thickBot="1"/>
    <row r="8" spans="1:73" ht="56.25" customHeight="1">
      <c r="A8" s="723" t="s">
        <v>31</v>
      </c>
      <c r="B8" s="725" t="s">
        <v>61</v>
      </c>
      <c r="C8" s="706" t="s">
        <v>28</v>
      </c>
      <c r="D8" s="707"/>
      <c r="E8" s="711" t="s">
        <v>18</v>
      </c>
      <c r="F8" s="707"/>
      <c r="G8" s="706" t="s">
        <v>26</v>
      </c>
      <c r="H8" s="707"/>
      <c r="I8" s="706" t="s">
        <v>22</v>
      </c>
      <c r="J8" s="707"/>
      <c r="K8" s="706" t="s">
        <v>27</v>
      </c>
      <c r="L8" s="707"/>
      <c r="M8" s="706" t="s">
        <v>23</v>
      </c>
      <c r="N8" s="707"/>
      <c r="O8" s="706" t="s">
        <v>25</v>
      </c>
      <c r="P8" s="707"/>
      <c r="Q8" s="706" t="s">
        <v>24</v>
      </c>
      <c r="R8" s="707"/>
      <c r="S8" s="706" t="s">
        <v>110</v>
      </c>
      <c r="T8" s="707"/>
      <c r="U8" s="706" t="s">
        <v>121</v>
      </c>
      <c r="V8" s="707"/>
      <c r="W8" s="706" t="s">
        <v>122</v>
      </c>
      <c r="X8" s="707"/>
      <c r="Y8" s="706" t="s">
        <v>63</v>
      </c>
      <c r="Z8" s="707"/>
      <c r="AA8" s="706" t="s">
        <v>64</v>
      </c>
      <c r="AB8" s="707"/>
      <c r="AC8" s="706" t="s">
        <v>65</v>
      </c>
      <c r="AD8" s="707"/>
      <c r="AE8" s="711" t="s">
        <v>66</v>
      </c>
      <c r="AF8" s="708"/>
      <c r="AG8" s="727" t="s">
        <v>71</v>
      </c>
      <c r="AH8" s="728"/>
      <c r="AI8" s="727" t="s">
        <v>72</v>
      </c>
      <c r="AJ8" s="728"/>
      <c r="AK8" s="4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</row>
    <row r="9" spans="1:73" ht="30" customHeight="1" thickBot="1">
      <c r="A9" s="724"/>
      <c r="B9" s="726"/>
      <c r="C9" s="134" t="s">
        <v>19</v>
      </c>
      <c r="D9" s="135" t="s">
        <v>20</v>
      </c>
      <c r="E9" s="136" t="s">
        <v>19</v>
      </c>
      <c r="F9" s="135" t="s">
        <v>20</v>
      </c>
      <c r="G9" s="134" t="s">
        <v>19</v>
      </c>
      <c r="H9" s="135" t="s">
        <v>20</v>
      </c>
      <c r="I9" s="134" t="s">
        <v>19</v>
      </c>
      <c r="J9" s="135" t="s">
        <v>20</v>
      </c>
      <c r="K9" s="137" t="s">
        <v>19</v>
      </c>
      <c r="L9" s="138" t="s">
        <v>20</v>
      </c>
      <c r="M9" s="134" t="s">
        <v>19</v>
      </c>
      <c r="N9" s="135" t="s">
        <v>20</v>
      </c>
      <c r="O9" s="134" t="s">
        <v>19</v>
      </c>
      <c r="P9" s="135" t="s">
        <v>20</v>
      </c>
      <c r="Q9" s="134" t="s">
        <v>19</v>
      </c>
      <c r="R9" s="135" t="s">
        <v>20</v>
      </c>
      <c r="S9" s="134" t="s">
        <v>19</v>
      </c>
      <c r="T9" s="135" t="s">
        <v>20</v>
      </c>
      <c r="U9" s="134" t="s">
        <v>19</v>
      </c>
      <c r="V9" s="135" t="s">
        <v>20</v>
      </c>
      <c r="W9" s="134" t="s">
        <v>19</v>
      </c>
      <c r="X9" s="135" t="s">
        <v>20</v>
      </c>
      <c r="Y9" s="134" t="s">
        <v>19</v>
      </c>
      <c r="Z9" s="135" t="s">
        <v>20</v>
      </c>
      <c r="AA9" s="134" t="s">
        <v>19</v>
      </c>
      <c r="AB9" s="135" t="s">
        <v>20</v>
      </c>
      <c r="AC9" s="137" t="s">
        <v>19</v>
      </c>
      <c r="AD9" s="138" t="s">
        <v>20</v>
      </c>
      <c r="AE9" s="136" t="s">
        <v>19</v>
      </c>
      <c r="AF9" s="139" t="s">
        <v>20</v>
      </c>
      <c r="AG9" s="121" t="s">
        <v>29</v>
      </c>
      <c r="AH9" s="122" t="s">
        <v>30</v>
      </c>
      <c r="AI9" s="121" t="s">
        <v>29</v>
      </c>
      <c r="AJ9" s="122" t="s">
        <v>30</v>
      </c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</row>
    <row r="10" spans="1:73" ht="30" customHeight="1">
      <c r="A10" s="103"/>
      <c r="B10" s="126" t="s">
        <v>67</v>
      </c>
      <c r="C10" s="117"/>
      <c r="D10" s="118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236"/>
      <c r="AH10" s="237"/>
      <c r="AI10" s="236"/>
      <c r="AJ10" s="238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</row>
    <row r="11" spans="1:73" ht="30" customHeight="1">
      <c r="A11" s="103"/>
      <c r="B11" s="132" t="s">
        <v>62</v>
      </c>
      <c r="C11" s="119"/>
      <c r="D11" s="120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239"/>
      <c r="AH11" s="240"/>
      <c r="AI11" s="239"/>
      <c r="AJ11" s="241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</row>
    <row r="12" spans="1:73" ht="30" customHeight="1">
      <c r="A12" s="103"/>
      <c r="B12" s="164" t="s">
        <v>74</v>
      </c>
      <c r="C12" s="149">
        <v>5</v>
      </c>
      <c r="D12" s="150">
        <v>5</v>
      </c>
      <c r="E12" s="151">
        <v>7</v>
      </c>
      <c r="F12" s="152">
        <v>3</v>
      </c>
      <c r="G12" s="149">
        <v>3</v>
      </c>
      <c r="H12" s="150">
        <v>7</v>
      </c>
      <c r="I12" s="149">
        <v>3</v>
      </c>
      <c r="J12" s="150">
        <v>7</v>
      </c>
      <c r="K12" s="149">
        <v>3</v>
      </c>
      <c r="L12" s="150">
        <v>7</v>
      </c>
      <c r="M12" s="149">
        <v>4</v>
      </c>
      <c r="N12" s="150">
        <v>6</v>
      </c>
      <c r="O12" s="149">
        <v>1</v>
      </c>
      <c r="P12" s="150">
        <v>10</v>
      </c>
      <c r="Q12" s="149">
        <v>3</v>
      </c>
      <c r="R12" s="150">
        <v>7</v>
      </c>
      <c r="S12" s="149">
        <v>0</v>
      </c>
      <c r="T12" s="150">
        <v>7.5</v>
      </c>
      <c r="U12" s="149">
        <v>0</v>
      </c>
      <c r="V12" s="150">
        <v>5</v>
      </c>
      <c r="W12" s="149">
        <v>1</v>
      </c>
      <c r="X12" s="150">
        <v>13</v>
      </c>
      <c r="Y12" s="149">
        <v>3</v>
      </c>
      <c r="Z12" s="150">
        <v>7</v>
      </c>
      <c r="AA12" s="149">
        <v>7</v>
      </c>
      <c r="AB12" s="150">
        <v>3</v>
      </c>
      <c r="AC12" s="149">
        <v>2</v>
      </c>
      <c r="AD12" s="150">
        <v>8</v>
      </c>
      <c r="AE12" s="149">
        <v>2</v>
      </c>
      <c r="AF12" s="150">
        <v>8</v>
      </c>
      <c r="AG12" s="242">
        <v>103.5</v>
      </c>
      <c r="AH12" s="296">
        <v>1</v>
      </c>
      <c r="AI12" s="243">
        <v>103.5</v>
      </c>
      <c r="AJ12" s="309">
        <v>1</v>
      </c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</row>
    <row r="13" spans="1:73" ht="30" customHeight="1">
      <c r="A13" s="103"/>
      <c r="B13" s="165" t="s">
        <v>76</v>
      </c>
      <c r="C13" s="145">
        <v>1</v>
      </c>
      <c r="D13" s="146">
        <v>10</v>
      </c>
      <c r="E13" s="147">
        <v>3</v>
      </c>
      <c r="F13" s="148">
        <v>7</v>
      </c>
      <c r="G13" s="145">
        <v>0</v>
      </c>
      <c r="H13" s="146">
        <v>5</v>
      </c>
      <c r="I13" s="145">
        <v>2</v>
      </c>
      <c r="J13" s="146">
        <v>8</v>
      </c>
      <c r="K13" s="145">
        <v>2</v>
      </c>
      <c r="L13" s="146">
        <v>8</v>
      </c>
      <c r="M13" s="145">
        <v>0</v>
      </c>
      <c r="N13" s="146">
        <v>0</v>
      </c>
      <c r="O13" s="145">
        <v>5</v>
      </c>
      <c r="P13" s="146">
        <v>5</v>
      </c>
      <c r="Q13" s="145">
        <v>0</v>
      </c>
      <c r="R13" s="146">
        <v>0</v>
      </c>
      <c r="S13" s="145">
        <v>0</v>
      </c>
      <c r="T13" s="146">
        <v>7.5</v>
      </c>
      <c r="U13" s="145">
        <v>1</v>
      </c>
      <c r="V13" s="146">
        <v>10</v>
      </c>
      <c r="W13" s="145">
        <v>1</v>
      </c>
      <c r="X13" s="146">
        <v>10</v>
      </c>
      <c r="Y13" s="145">
        <v>7</v>
      </c>
      <c r="Z13" s="146">
        <v>3</v>
      </c>
      <c r="AA13" s="145">
        <v>1</v>
      </c>
      <c r="AB13" s="146">
        <v>10</v>
      </c>
      <c r="AC13" s="145">
        <v>5</v>
      </c>
      <c r="AD13" s="146">
        <v>5</v>
      </c>
      <c r="AE13" s="145">
        <v>1</v>
      </c>
      <c r="AF13" s="146">
        <v>10</v>
      </c>
      <c r="AG13" s="244">
        <v>98.5</v>
      </c>
      <c r="AH13" s="297">
        <v>2</v>
      </c>
      <c r="AI13" s="245">
        <v>98.5</v>
      </c>
      <c r="AJ13" s="310">
        <v>2</v>
      </c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</row>
    <row r="14" spans="1:73" ht="30" customHeight="1">
      <c r="A14" s="103"/>
      <c r="B14" s="165" t="s">
        <v>2</v>
      </c>
      <c r="C14" s="145">
        <v>3</v>
      </c>
      <c r="D14" s="146">
        <v>7</v>
      </c>
      <c r="E14" s="147">
        <v>5</v>
      </c>
      <c r="F14" s="148">
        <v>5</v>
      </c>
      <c r="G14" s="145">
        <v>0</v>
      </c>
      <c r="H14" s="146">
        <v>5</v>
      </c>
      <c r="I14" s="145">
        <v>1</v>
      </c>
      <c r="J14" s="146">
        <v>10</v>
      </c>
      <c r="K14" s="145">
        <v>1</v>
      </c>
      <c r="L14" s="146">
        <v>10</v>
      </c>
      <c r="M14" s="145">
        <v>2</v>
      </c>
      <c r="N14" s="146">
        <v>8</v>
      </c>
      <c r="O14" s="145">
        <v>4</v>
      </c>
      <c r="P14" s="146">
        <v>6</v>
      </c>
      <c r="Q14" s="145">
        <v>6</v>
      </c>
      <c r="R14" s="146">
        <v>4</v>
      </c>
      <c r="S14" s="145">
        <v>0</v>
      </c>
      <c r="T14" s="146">
        <v>7.5</v>
      </c>
      <c r="U14" s="145">
        <v>0</v>
      </c>
      <c r="V14" s="146">
        <v>5</v>
      </c>
      <c r="W14" s="145">
        <v>4</v>
      </c>
      <c r="X14" s="146">
        <v>6</v>
      </c>
      <c r="Y14" s="145">
        <v>0</v>
      </c>
      <c r="Z14" s="146">
        <v>0</v>
      </c>
      <c r="AA14" s="145">
        <v>6</v>
      </c>
      <c r="AB14" s="146">
        <v>4</v>
      </c>
      <c r="AC14" s="145">
        <v>9</v>
      </c>
      <c r="AD14" s="146">
        <v>1</v>
      </c>
      <c r="AE14" s="145">
        <v>4</v>
      </c>
      <c r="AF14" s="146">
        <v>6</v>
      </c>
      <c r="AG14" s="244">
        <v>84.5</v>
      </c>
      <c r="AH14" s="297">
        <v>3</v>
      </c>
      <c r="AI14" s="245">
        <v>84.5</v>
      </c>
      <c r="AJ14" s="310">
        <v>3</v>
      </c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</row>
    <row r="15" spans="1:73" ht="30" customHeight="1">
      <c r="A15" s="103"/>
      <c r="B15" s="165" t="s">
        <v>77</v>
      </c>
      <c r="C15" s="145">
        <v>13</v>
      </c>
      <c r="D15" s="146">
        <v>1</v>
      </c>
      <c r="E15" s="147">
        <v>1</v>
      </c>
      <c r="F15" s="148">
        <v>10</v>
      </c>
      <c r="G15" s="145">
        <v>2</v>
      </c>
      <c r="H15" s="146">
        <v>8</v>
      </c>
      <c r="I15" s="145">
        <v>0</v>
      </c>
      <c r="J15" s="146">
        <v>0</v>
      </c>
      <c r="K15" s="145">
        <v>7</v>
      </c>
      <c r="L15" s="146">
        <v>3</v>
      </c>
      <c r="M15" s="145">
        <v>3</v>
      </c>
      <c r="N15" s="146">
        <v>7</v>
      </c>
      <c r="O15" s="145">
        <v>2</v>
      </c>
      <c r="P15" s="146">
        <v>8</v>
      </c>
      <c r="Q15" s="145">
        <v>1</v>
      </c>
      <c r="R15" s="146">
        <v>10</v>
      </c>
      <c r="S15" s="145">
        <v>0</v>
      </c>
      <c r="T15" s="146">
        <v>7.5</v>
      </c>
      <c r="U15" s="145">
        <v>0</v>
      </c>
      <c r="V15" s="146">
        <v>5</v>
      </c>
      <c r="W15" s="145">
        <v>2</v>
      </c>
      <c r="X15" s="146">
        <v>11</v>
      </c>
      <c r="Y15" s="145">
        <v>1</v>
      </c>
      <c r="Z15" s="146">
        <v>10</v>
      </c>
      <c r="AA15" s="145">
        <v>0</v>
      </c>
      <c r="AB15" s="146">
        <v>0</v>
      </c>
      <c r="AC15" s="145">
        <v>13</v>
      </c>
      <c r="AD15" s="146">
        <v>1</v>
      </c>
      <c r="AE15" s="145">
        <v>0</v>
      </c>
      <c r="AF15" s="146">
        <v>0</v>
      </c>
      <c r="AG15" s="244">
        <v>81.5</v>
      </c>
      <c r="AH15" s="297">
        <v>4</v>
      </c>
      <c r="AI15" s="245">
        <v>81.5</v>
      </c>
      <c r="AJ15" s="310">
        <v>4</v>
      </c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</row>
    <row r="16" spans="1:73" ht="30" customHeight="1">
      <c r="A16" s="103"/>
      <c r="B16" s="165" t="s">
        <v>73</v>
      </c>
      <c r="C16" s="145" t="s">
        <v>59</v>
      </c>
      <c r="D16" s="146">
        <v>2.5</v>
      </c>
      <c r="E16" s="147">
        <v>6</v>
      </c>
      <c r="F16" s="148">
        <v>4</v>
      </c>
      <c r="G16" s="145">
        <v>0</v>
      </c>
      <c r="H16" s="146">
        <v>5</v>
      </c>
      <c r="I16" s="145">
        <v>4</v>
      </c>
      <c r="J16" s="146">
        <v>6</v>
      </c>
      <c r="K16" s="145">
        <v>0</v>
      </c>
      <c r="L16" s="146">
        <v>0</v>
      </c>
      <c r="M16" s="145">
        <v>0</v>
      </c>
      <c r="N16" s="146">
        <v>1</v>
      </c>
      <c r="O16" s="145" t="s">
        <v>44</v>
      </c>
      <c r="P16" s="146">
        <v>1</v>
      </c>
      <c r="Q16" s="145" t="s">
        <v>100</v>
      </c>
      <c r="R16" s="146">
        <v>5.5</v>
      </c>
      <c r="S16" s="145">
        <v>0</v>
      </c>
      <c r="T16" s="146">
        <v>6.5</v>
      </c>
      <c r="U16" s="145">
        <v>4</v>
      </c>
      <c r="V16" s="146">
        <v>6</v>
      </c>
      <c r="W16" s="145">
        <v>6</v>
      </c>
      <c r="X16" s="146">
        <v>7</v>
      </c>
      <c r="Y16" s="145">
        <v>0</v>
      </c>
      <c r="Z16" s="146">
        <v>0</v>
      </c>
      <c r="AA16" s="145">
        <v>5</v>
      </c>
      <c r="AB16" s="146">
        <v>5</v>
      </c>
      <c r="AC16" s="145">
        <v>1</v>
      </c>
      <c r="AD16" s="146">
        <v>10</v>
      </c>
      <c r="AE16" s="145">
        <v>6</v>
      </c>
      <c r="AF16" s="146">
        <v>4</v>
      </c>
      <c r="AG16" s="244">
        <v>63.5</v>
      </c>
      <c r="AH16" s="297">
        <v>5</v>
      </c>
      <c r="AI16" s="245">
        <v>63.5</v>
      </c>
      <c r="AJ16" s="327">
        <v>0</v>
      </c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</row>
    <row r="17" spans="1:73" ht="30" customHeight="1">
      <c r="A17" s="103"/>
      <c r="B17" s="165" t="s">
        <v>80</v>
      </c>
      <c r="C17" s="145" t="s">
        <v>59</v>
      </c>
      <c r="D17" s="146">
        <v>2.5</v>
      </c>
      <c r="E17" s="147">
        <v>9</v>
      </c>
      <c r="F17" s="148">
        <v>1</v>
      </c>
      <c r="G17" s="145">
        <v>1</v>
      </c>
      <c r="H17" s="146">
        <v>10</v>
      </c>
      <c r="I17" s="145">
        <v>0</v>
      </c>
      <c r="J17" s="146">
        <v>0</v>
      </c>
      <c r="K17" s="145">
        <v>4</v>
      </c>
      <c r="L17" s="146">
        <v>6</v>
      </c>
      <c r="M17" s="145">
        <v>0</v>
      </c>
      <c r="N17" s="146">
        <v>1</v>
      </c>
      <c r="O17" s="145">
        <v>0</v>
      </c>
      <c r="P17" s="146">
        <v>0</v>
      </c>
      <c r="Q17" s="145">
        <v>2</v>
      </c>
      <c r="R17" s="146">
        <v>8</v>
      </c>
      <c r="S17" s="145">
        <v>0</v>
      </c>
      <c r="T17" s="146">
        <v>7.5</v>
      </c>
      <c r="U17" s="145">
        <v>0</v>
      </c>
      <c r="V17" s="146">
        <v>5</v>
      </c>
      <c r="W17" s="145">
        <v>8</v>
      </c>
      <c r="X17" s="146">
        <v>5</v>
      </c>
      <c r="Y17" s="145">
        <v>5</v>
      </c>
      <c r="Z17" s="146">
        <v>5</v>
      </c>
      <c r="AA17" s="145">
        <v>12</v>
      </c>
      <c r="AB17" s="146">
        <v>1</v>
      </c>
      <c r="AC17" s="145">
        <v>14</v>
      </c>
      <c r="AD17" s="146">
        <v>1</v>
      </c>
      <c r="AE17" s="145">
        <v>0</v>
      </c>
      <c r="AF17" s="146">
        <v>0</v>
      </c>
      <c r="AG17" s="244">
        <v>53</v>
      </c>
      <c r="AH17" s="297">
        <v>6</v>
      </c>
      <c r="AI17" s="245">
        <v>53</v>
      </c>
      <c r="AJ17" s="328">
        <v>5</v>
      </c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</row>
    <row r="18" spans="1:73" ht="30" customHeight="1">
      <c r="A18" s="103"/>
      <c r="B18" s="165" t="s">
        <v>82</v>
      </c>
      <c r="C18" s="145" t="s">
        <v>111</v>
      </c>
      <c r="D18" s="146">
        <v>1</v>
      </c>
      <c r="E18" s="147">
        <v>11</v>
      </c>
      <c r="F18" s="148">
        <v>1</v>
      </c>
      <c r="G18" s="145">
        <v>0</v>
      </c>
      <c r="H18" s="146">
        <v>5</v>
      </c>
      <c r="I18" s="145">
        <v>12</v>
      </c>
      <c r="J18" s="146">
        <v>1</v>
      </c>
      <c r="K18" s="145" t="s">
        <v>60</v>
      </c>
      <c r="L18" s="146">
        <v>1</v>
      </c>
      <c r="M18" s="145" t="s">
        <v>52</v>
      </c>
      <c r="N18" s="146">
        <v>4.5</v>
      </c>
      <c r="O18" s="145">
        <v>11</v>
      </c>
      <c r="P18" s="146">
        <v>1</v>
      </c>
      <c r="Q18" s="145">
        <v>7</v>
      </c>
      <c r="R18" s="146">
        <v>3</v>
      </c>
      <c r="S18" s="145">
        <v>0</v>
      </c>
      <c r="T18" s="146">
        <v>7.5</v>
      </c>
      <c r="U18" s="145">
        <v>3</v>
      </c>
      <c r="V18" s="146">
        <v>7</v>
      </c>
      <c r="W18" s="145">
        <v>5</v>
      </c>
      <c r="X18" s="146">
        <v>8</v>
      </c>
      <c r="Y18" s="145">
        <v>2</v>
      </c>
      <c r="Z18" s="146">
        <v>8</v>
      </c>
      <c r="AA18" s="145">
        <v>0</v>
      </c>
      <c r="AB18" s="146">
        <v>0</v>
      </c>
      <c r="AC18" s="145">
        <v>8</v>
      </c>
      <c r="AD18" s="146">
        <v>2</v>
      </c>
      <c r="AE18" s="145">
        <v>0</v>
      </c>
      <c r="AF18" s="146">
        <v>0</v>
      </c>
      <c r="AG18" s="244">
        <v>50</v>
      </c>
      <c r="AH18" s="297">
        <v>7</v>
      </c>
      <c r="AI18" s="245">
        <v>50</v>
      </c>
      <c r="AJ18" s="310">
        <v>6</v>
      </c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</row>
    <row r="19" spans="1:73" ht="30" customHeight="1">
      <c r="A19" s="103"/>
      <c r="B19" s="165" t="s">
        <v>78</v>
      </c>
      <c r="C19" s="145">
        <v>6</v>
      </c>
      <c r="D19" s="146">
        <v>4</v>
      </c>
      <c r="E19" s="147">
        <v>2</v>
      </c>
      <c r="F19" s="148">
        <v>8</v>
      </c>
      <c r="G19" s="145">
        <v>0</v>
      </c>
      <c r="H19" s="146">
        <v>5</v>
      </c>
      <c r="I19" s="145">
        <v>7</v>
      </c>
      <c r="J19" s="146">
        <v>3</v>
      </c>
      <c r="K19" s="145" t="s">
        <v>106</v>
      </c>
      <c r="L19" s="146">
        <v>1</v>
      </c>
      <c r="M19" s="145">
        <v>0</v>
      </c>
      <c r="N19" s="146">
        <v>0</v>
      </c>
      <c r="O19" s="145">
        <v>0</v>
      </c>
      <c r="P19" s="146">
        <v>0</v>
      </c>
      <c r="Q19" s="145">
        <v>0</v>
      </c>
      <c r="R19" s="146">
        <v>0</v>
      </c>
      <c r="S19" s="145">
        <v>0</v>
      </c>
      <c r="T19" s="146">
        <v>7.5</v>
      </c>
      <c r="U19" s="145">
        <v>2</v>
      </c>
      <c r="V19" s="146">
        <v>8</v>
      </c>
      <c r="W19" s="145">
        <v>7</v>
      </c>
      <c r="X19" s="146">
        <v>6</v>
      </c>
      <c r="Y19" s="145">
        <v>8</v>
      </c>
      <c r="Z19" s="146">
        <v>2</v>
      </c>
      <c r="AA19" s="145">
        <v>0</v>
      </c>
      <c r="AB19" s="146">
        <v>0</v>
      </c>
      <c r="AC19" s="145">
        <v>6</v>
      </c>
      <c r="AD19" s="146">
        <v>4</v>
      </c>
      <c r="AE19" s="145">
        <v>9</v>
      </c>
      <c r="AF19" s="146">
        <v>1</v>
      </c>
      <c r="AG19" s="244">
        <v>49.5</v>
      </c>
      <c r="AH19" s="297">
        <v>8</v>
      </c>
      <c r="AI19" s="245">
        <v>49.5</v>
      </c>
      <c r="AJ19" s="310">
        <v>7</v>
      </c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</row>
    <row r="20" spans="1:73" ht="30" customHeight="1">
      <c r="A20" s="103"/>
      <c r="B20" s="165" t="s">
        <v>87</v>
      </c>
      <c r="C20" s="145" t="s">
        <v>39</v>
      </c>
      <c r="D20" s="146">
        <v>6</v>
      </c>
      <c r="E20" s="147">
        <v>16</v>
      </c>
      <c r="F20" s="148">
        <v>1</v>
      </c>
      <c r="G20" s="145">
        <v>0</v>
      </c>
      <c r="H20" s="146">
        <v>5</v>
      </c>
      <c r="I20" s="145" t="s">
        <v>35</v>
      </c>
      <c r="J20" s="146">
        <v>2</v>
      </c>
      <c r="K20" s="145" t="s">
        <v>40</v>
      </c>
      <c r="L20" s="146">
        <v>5</v>
      </c>
      <c r="M20" s="145">
        <v>0</v>
      </c>
      <c r="N20" s="146">
        <v>0</v>
      </c>
      <c r="O20" s="145" t="s">
        <v>36</v>
      </c>
      <c r="P20" s="146">
        <v>7</v>
      </c>
      <c r="Q20" s="145" t="s">
        <v>104</v>
      </c>
      <c r="R20" s="146">
        <v>1</v>
      </c>
      <c r="S20" s="145">
        <v>0</v>
      </c>
      <c r="T20" s="146">
        <v>5.5</v>
      </c>
      <c r="U20" s="145">
        <v>0</v>
      </c>
      <c r="V20" s="146">
        <v>0</v>
      </c>
      <c r="W20" s="145" t="s">
        <v>43</v>
      </c>
      <c r="X20" s="146">
        <v>1</v>
      </c>
      <c r="Y20" s="145">
        <v>0</v>
      </c>
      <c r="Z20" s="146">
        <v>0</v>
      </c>
      <c r="AA20" s="145">
        <v>0</v>
      </c>
      <c r="AB20" s="146">
        <v>0</v>
      </c>
      <c r="AC20" s="145">
        <v>0</v>
      </c>
      <c r="AD20" s="146">
        <v>0</v>
      </c>
      <c r="AE20" s="145">
        <v>0</v>
      </c>
      <c r="AF20" s="146">
        <v>0</v>
      </c>
      <c r="AG20" s="244">
        <v>33.5</v>
      </c>
      <c r="AH20" s="297">
        <v>9</v>
      </c>
      <c r="AI20" s="245">
        <v>33.5</v>
      </c>
      <c r="AJ20" s="310">
        <v>13</v>
      </c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</row>
    <row r="21" spans="1:73" ht="30" customHeight="1">
      <c r="A21" s="103"/>
      <c r="B21" s="165" t="s">
        <v>79</v>
      </c>
      <c r="C21" s="145">
        <v>0</v>
      </c>
      <c r="D21" s="146">
        <v>0</v>
      </c>
      <c r="E21" s="147">
        <v>4</v>
      </c>
      <c r="F21" s="148">
        <v>6</v>
      </c>
      <c r="G21" s="145">
        <v>0</v>
      </c>
      <c r="H21" s="146">
        <v>5</v>
      </c>
      <c r="I21" s="145">
        <v>0</v>
      </c>
      <c r="J21" s="146">
        <v>0</v>
      </c>
      <c r="K21" s="145">
        <v>8</v>
      </c>
      <c r="L21" s="146">
        <v>2</v>
      </c>
      <c r="M21" s="145" t="s">
        <v>34</v>
      </c>
      <c r="N21" s="146">
        <v>1</v>
      </c>
      <c r="O21" s="145">
        <v>15</v>
      </c>
      <c r="P21" s="146">
        <v>1</v>
      </c>
      <c r="Q21" s="145">
        <v>0</v>
      </c>
      <c r="R21" s="146">
        <v>0</v>
      </c>
      <c r="S21" s="145">
        <v>0</v>
      </c>
      <c r="T21" s="146">
        <v>7.5</v>
      </c>
      <c r="U21" s="145">
        <v>0</v>
      </c>
      <c r="V21" s="146">
        <v>0</v>
      </c>
      <c r="W21" s="145">
        <v>0</v>
      </c>
      <c r="X21" s="146">
        <v>0</v>
      </c>
      <c r="Y21" s="145">
        <v>0</v>
      </c>
      <c r="Z21" s="146">
        <v>0</v>
      </c>
      <c r="AA21" s="145">
        <v>0</v>
      </c>
      <c r="AB21" s="146">
        <v>0</v>
      </c>
      <c r="AC21" s="145">
        <v>0</v>
      </c>
      <c r="AD21" s="146">
        <v>0</v>
      </c>
      <c r="AE21" s="145">
        <v>3</v>
      </c>
      <c r="AF21" s="146">
        <v>7</v>
      </c>
      <c r="AG21" s="244">
        <v>29.5</v>
      </c>
      <c r="AH21" s="297">
        <v>10</v>
      </c>
      <c r="AI21" s="245">
        <v>29.5</v>
      </c>
      <c r="AJ21" s="310">
        <v>15</v>
      </c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</row>
    <row r="22" spans="1:73" ht="30" customHeight="1">
      <c r="A22" s="103"/>
      <c r="B22" s="165" t="s">
        <v>98</v>
      </c>
      <c r="C22" s="145">
        <v>0</v>
      </c>
      <c r="D22" s="146">
        <v>0</v>
      </c>
      <c r="E22" s="147">
        <v>0</v>
      </c>
      <c r="F22" s="148">
        <v>0</v>
      </c>
      <c r="G22" s="145">
        <v>0</v>
      </c>
      <c r="H22" s="146">
        <v>0</v>
      </c>
      <c r="I22" s="145">
        <v>0</v>
      </c>
      <c r="J22" s="146">
        <v>0</v>
      </c>
      <c r="K22" s="145">
        <v>0</v>
      </c>
      <c r="L22" s="146">
        <v>0</v>
      </c>
      <c r="M22" s="145">
        <v>1</v>
      </c>
      <c r="N22" s="146">
        <v>10</v>
      </c>
      <c r="O22" s="145">
        <v>0</v>
      </c>
      <c r="P22" s="146">
        <v>0</v>
      </c>
      <c r="Q22" s="145">
        <v>18</v>
      </c>
      <c r="R22" s="146">
        <v>1</v>
      </c>
      <c r="S22" s="145">
        <v>0</v>
      </c>
      <c r="T22" s="146">
        <v>7.5</v>
      </c>
      <c r="U22" s="145">
        <v>0</v>
      </c>
      <c r="V22" s="146">
        <v>5</v>
      </c>
      <c r="W22" s="145">
        <v>5</v>
      </c>
      <c r="X22" s="146">
        <v>5</v>
      </c>
      <c r="Y22" s="145">
        <v>0</v>
      </c>
      <c r="Z22" s="146">
        <v>0</v>
      </c>
      <c r="AA22" s="145">
        <v>0</v>
      </c>
      <c r="AB22" s="146">
        <v>0</v>
      </c>
      <c r="AC22" s="145">
        <v>0</v>
      </c>
      <c r="AD22" s="146">
        <v>0</v>
      </c>
      <c r="AE22" s="145">
        <v>0</v>
      </c>
      <c r="AF22" s="146">
        <v>0</v>
      </c>
      <c r="AG22" s="244">
        <v>28.5</v>
      </c>
      <c r="AH22" s="297">
        <v>11</v>
      </c>
      <c r="AI22" s="245">
        <v>28.5</v>
      </c>
      <c r="AJ22" s="310">
        <v>16</v>
      </c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</row>
    <row r="23" spans="1:73" ht="30" customHeight="1">
      <c r="A23" s="103"/>
      <c r="B23" s="165" t="s">
        <v>81</v>
      </c>
      <c r="C23" s="145">
        <v>0</v>
      </c>
      <c r="D23" s="146">
        <v>0</v>
      </c>
      <c r="E23" s="147">
        <v>10</v>
      </c>
      <c r="F23" s="148">
        <v>1</v>
      </c>
      <c r="G23" s="145">
        <v>0</v>
      </c>
      <c r="H23" s="146">
        <v>5</v>
      </c>
      <c r="I23" s="145">
        <v>0</v>
      </c>
      <c r="J23" s="146">
        <v>0</v>
      </c>
      <c r="K23" s="145">
        <v>10</v>
      </c>
      <c r="L23" s="146">
        <v>1</v>
      </c>
      <c r="M23" s="145">
        <v>0</v>
      </c>
      <c r="N23" s="146">
        <v>0</v>
      </c>
      <c r="O23" s="145">
        <v>0</v>
      </c>
      <c r="P23" s="146">
        <v>0</v>
      </c>
      <c r="Q23" s="145">
        <v>0</v>
      </c>
      <c r="R23" s="146">
        <v>0</v>
      </c>
      <c r="S23" s="145">
        <v>0</v>
      </c>
      <c r="T23" s="146">
        <v>7.5</v>
      </c>
      <c r="U23" s="145">
        <v>0</v>
      </c>
      <c r="V23" s="146">
        <v>0</v>
      </c>
      <c r="W23" s="145">
        <v>0</v>
      </c>
      <c r="X23" s="146">
        <v>0</v>
      </c>
      <c r="Y23" s="145">
        <v>0</v>
      </c>
      <c r="Z23" s="146">
        <v>0</v>
      </c>
      <c r="AA23" s="145">
        <v>0</v>
      </c>
      <c r="AB23" s="146">
        <v>0</v>
      </c>
      <c r="AC23" s="145">
        <v>0</v>
      </c>
      <c r="AD23" s="146">
        <v>0</v>
      </c>
      <c r="AE23" s="145">
        <v>0</v>
      </c>
      <c r="AF23" s="146">
        <v>0</v>
      </c>
      <c r="AG23" s="244">
        <v>14.5</v>
      </c>
      <c r="AH23" s="297">
        <v>12</v>
      </c>
      <c r="AI23" s="245">
        <v>14.5</v>
      </c>
      <c r="AJ23" s="310" t="s">
        <v>126</v>
      </c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</row>
    <row r="24" spans="1:73" ht="30" customHeight="1">
      <c r="A24" s="103"/>
      <c r="B24" s="165" t="s">
        <v>75</v>
      </c>
      <c r="C24" s="145">
        <v>0</v>
      </c>
      <c r="D24" s="146">
        <v>0</v>
      </c>
      <c r="E24" s="147">
        <v>8</v>
      </c>
      <c r="F24" s="148">
        <v>2</v>
      </c>
      <c r="G24" s="145">
        <v>0</v>
      </c>
      <c r="H24" s="146">
        <v>5</v>
      </c>
      <c r="I24" s="145">
        <v>13</v>
      </c>
      <c r="J24" s="146">
        <v>1</v>
      </c>
      <c r="K24" s="145">
        <v>0</v>
      </c>
      <c r="L24" s="146">
        <v>0</v>
      </c>
      <c r="M24" s="145">
        <v>0</v>
      </c>
      <c r="N24" s="146">
        <v>0</v>
      </c>
      <c r="O24" s="145">
        <v>0</v>
      </c>
      <c r="P24" s="146">
        <v>0</v>
      </c>
      <c r="Q24" s="145">
        <v>0</v>
      </c>
      <c r="R24" s="146">
        <v>0</v>
      </c>
      <c r="S24" s="145">
        <v>0</v>
      </c>
      <c r="T24" s="146">
        <v>5.5</v>
      </c>
      <c r="U24" s="145">
        <v>0</v>
      </c>
      <c r="V24" s="146">
        <v>0</v>
      </c>
      <c r="W24" s="145">
        <v>9</v>
      </c>
      <c r="X24" s="146">
        <v>1</v>
      </c>
      <c r="Y24" s="145">
        <v>0</v>
      </c>
      <c r="Z24" s="146">
        <v>0</v>
      </c>
      <c r="AA24" s="145">
        <v>0</v>
      </c>
      <c r="AB24" s="146">
        <v>0</v>
      </c>
      <c r="AC24" s="145">
        <v>0</v>
      </c>
      <c r="AD24" s="146">
        <v>0</v>
      </c>
      <c r="AE24" s="145">
        <v>0</v>
      </c>
      <c r="AF24" s="146">
        <v>0</v>
      </c>
      <c r="AG24" s="244">
        <v>14.5</v>
      </c>
      <c r="AH24" s="297">
        <v>13</v>
      </c>
      <c r="AI24" s="245">
        <v>14.5</v>
      </c>
      <c r="AJ24" s="310" t="s">
        <v>126</v>
      </c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</row>
    <row r="25" spans="1:73" ht="30" customHeight="1">
      <c r="A25" s="103"/>
      <c r="B25" s="165" t="s">
        <v>83</v>
      </c>
      <c r="C25" s="145">
        <v>0</v>
      </c>
      <c r="D25" s="146">
        <v>0</v>
      </c>
      <c r="E25" s="147">
        <v>12</v>
      </c>
      <c r="F25" s="148">
        <v>1</v>
      </c>
      <c r="G25" s="145">
        <v>0</v>
      </c>
      <c r="H25" s="146">
        <v>5</v>
      </c>
      <c r="I25" s="145">
        <v>0</v>
      </c>
      <c r="J25" s="146">
        <v>0</v>
      </c>
      <c r="K25" s="145">
        <v>0</v>
      </c>
      <c r="L25" s="146">
        <v>0</v>
      </c>
      <c r="M25" s="145">
        <v>0</v>
      </c>
      <c r="N25" s="146">
        <v>0</v>
      </c>
      <c r="O25" s="145">
        <v>0</v>
      </c>
      <c r="P25" s="146">
        <v>0</v>
      </c>
      <c r="Q25" s="145">
        <v>0</v>
      </c>
      <c r="R25" s="146">
        <v>0</v>
      </c>
      <c r="S25" s="145">
        <v>0</v>
      </c>
      <c r="T25" s="146">
        <v>5</v>
      </c>
      <c r="U25" s="145">
        <v>0</v>
      </c>
      <c r="V25" s="146">
        <v>0</v>
      </c>
      <c r="W25" s="145">
        <v>10</v>
      </c>
      <c r="X25" s="146">
        <v>1</v>
      </c>
      <c r="Y25" s="145">
        <v>0</v>
      </c>
      <c r="Z25" s="146">
        <v>0</v>
      </c>
      <c r="AA25" s="145">
        <v>0</v>
      </c>
      <c r="AB25" s="146">
        <v>0</v>
      </c>
      <c r="AC25" s="145">
        <v>0</v>
      </c>
      <c r="AD25" s="146">
        <v>0</v>
      </c>
      <c r="AE25" s="145">
        <v>0</v>
      </c>
      <c r="AF25" s="146">
        <v>0</v>
      </c>
      <c r="AG25" s="244">
        <v>12</v>
      </c>
      <c r="AH25" s="297">
        <v>14</v>
      </c>
      <c r="AI25" s="245">
        <v>12</v>
      </c>
      <c r="AJ25" s="310" t="s">
        <v>123</v>
      </c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</row>
    <row r="26" spans="1:73" ht="30" customHeight="1">
      <c r="A26" s="103"/>
      <c r="B26" s="165" t="s">
        <v>99</v>
      </c>
      <c r="C26" s="145">
        <v>0</v>
      </c>
      <c r="D26" s="146">
        <v>0</v>
      </c>
      <c r="E26" s="147">
        <v>0</v>
      </c>
      <c r="F26" s="148">
        <v>0</v>
      </c>
      <c r="G26" s="145">
        <v>0</v>
      </c>
      <c r="H26" s="146">
        <v>0</v>
      </c>
      <c r="I26" s="145">
        <v>0</v>
      </c>
      <c r="J26" s="146">
        <v>0</v>
      </c>
      <c r="K26" s="145">
        <v>0</v>
      </c>
      <c r="L26" s="146">
        <v>0</v>
      </c>
      <c r="M26" s="145" t="s">
        <v>52</v>
      </c>
      <c r="N26" s="146">
        <v>4.5</v>
      </c>
      <c r="O26" s="145">
        <v>0</v>
      </c>
      <c r="P26" s="146">
        <v>0</v>
      </c>
      <c r="Q26" s="145">
        <v>0</v>
      </c>
      <c r="R26" s="146">
        <v>0</v>
      </c>
      <c r="S26" s="145">
        <v>0</v>
      </c>
      <c r="T26" s="146">
        <v>6</v>
      </c>
      <c r="U26" s="145">
        <v>0</v>
      </c>
      <c r="V26" s="146">
        <v>0</v>
      </c>
      <c r="W26" s="145">
        <v>0</v>
      </c>
      <c r="X26" s="146">
        <v>0</v>
      </c>
      <c r="Y26" s="145">
        <v>0</v>
      </c>
      <c r="Z26" s="146">
        <v>0</v>
      </c>
      <c r="AA26" s="145">
        <v>0</v>
      </c>
      <c r="AB26" s="146">
        <v>0</v>
      </c>
      <c r="AC26" s="145">
        <v>0</v>
      </c>
      <c r="AD26" s="146">
        <v>0</v>
      </c>
      <c r="AE26" s="145">
        <v>0</v>
      </c>
      <c r="AF26" s="146">
        <v>0</v>
      </c>
      <c r="AG26" s="244">
        <v>10.5</v>
      </c>
      <c r="AH26" s="297">
        <v>15</v>
      </c>
      <c r="AI26" s="245">
        <v>10.5</v>
      </c>
      <c r="AJ26" s="310" t="s">
        <v>124</v>
      </c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</row>
    <row r="27" spans="1:73" ht="30" customHeight="1">
      <c r="A27" s="103"/>
      <c r="B27" s="165" t="s">
        <v>115</v>
      </c>
      <c r="C27" s="145">
        <v>0</v>
      </c>
      <c r="D27" s="146">
        <v>0</v>
      </c>
      <c r="E27" s="147">
        <v>0</v>
      </c>
      <c r="F27" s="148">
        <v>0</v>
      </c>
      <c r="G27" s="145">
        <v>0</v>
      </c>
      <c r="H27" s="146">
        <v>0</v>
      </c>
      <c r="I27" s="145">
        <v>0</v>
      </c>
      <c r="J27" s="146">
        <v>0</v>
      </c>
      <c r="K27" s="145">
        <v>0</v>
      </c>
      <c r="L27" s="146">
        <v>0</v>
      </c>
      <c r="M27" s="145">
        <v>0</v>
      </c>
      <c r="N27" s="146">
        <v>0</v>
      </c>
      <c r="O27" s="145">
        <v>0</v>
      </c>
      <c r="P27" s="146">
        <v>0</v>
      </c>
      <c r="Q27" s="145">
        <v>0</v>
      </c>
      <c r="R27" s="146">
        <v>0</v>
      </c>
      <c r="S27" s="145">
        <v>0</v>
      </c>
      <c r="T27" s="146">
        <v>5</v>
      </c>
      <c r="U27" s="145">
        <v>0</v>
      </c>
      <c r="V27" s="146">
        <v>0</v>
      </c>
      <c r="W27" s="145">
        <v>0</v>
      </c>
      <c r="X27" s="146">
        <v>0</v>
      </c>
      <c r="Y27" s="145">
        <v>0</v>
      </c>
      <c r="Z27" s="146">
        <v>0</v>
      </c>
      <c r="AA27" s="145">
        <v>0</v>
      </c>
      <c r="AB27" s="146">
        <v>0</v>
      </c>
      <c r="AC27" s="145">
        <v>0</v>
      </c>
      <c r="AD27" s="146">
        <v>0</v>
      </c>
      <c r="AE27" s="145">
        <v>0</v>
      </c>
      <c r="AF27" s="146">
        <v>0</v>
      </c>
      <c r="AG27" s="244">
        <v>5</v>
      </c>
      <c r="AH27" s="297">
        <v>16</v>
      </c>
      <c r="AI27" s="245">
        <v>5</v>
      </c>
      <c r="AJ27" s="310" t="s">
        <v>125</v>
      </c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</row>
    <row r="28" spans="1:73" ht="30" customHeight="1">
      <c r="A28" s="103"/>
      <c r="B28" s="223" t="s">
        <v>120</v>
      </c>
      <c r="C28" s="312">
        <v>0</v>
      </c>
      <c r="D28" s="125">
        <v>0</v>
      </c>
      <c r="E28" s="313">
        <v>0</v>
      </c>
      <c r="F28" s="314">
        <v>0</v>
      </c>
      <c r="G28" s="312">
        <v>0</v>
      </c>
      <c r="H28" s="125">
        <v>0</v>
      </c>
      <c r="I28" s="312">
        <v>0</v>
      </c>
      <c r="J28" s="125">
        <v>0</v>
      </c>
      <c r="K28" s="312">
        <v>0</v>
      </c>
      <c r="L28" s="125">
        <v>0</v>
      </c>
      <c r="M28" s="312">
        <v>0</v>
      </c>
      <c r="N28" s="125">
        <v>0</v>
      </c>
      <c r="O28" s="312">
        <v>0</v>
      </c>
      <c r="P28" s="125">
        <v>0</v>
      </c>
      <c r="Q28" s="312">
        <v>0</v>
      </c>
      <c r="R28" s="125">
        <v>0</v>
      </c>
      <c r="S28" s="312">
        <v>0</v>
      </c>
      <c r="T28" s="125">
        <v>0</v>
      </c>
      <c r="U28" s="312">
        <v>0</v>
      </c>
      <c r="V28" s="125">
        <v>5</v>
      </c>
      <c r="W28" s="312">
        <v>0</v>
      </c>
      <c r="X28" s="125">
        <v>0</v>
      </c>
      <c r="Y28" s="312">
        <v>0</v>
      </c>
      <c r="Z28" s="125">
        <v>0</v>
      </c>
      <c r="AA28" s="312">
        <v>0</v>
      </c>
      <c r="AB28" s="125">
        <v>0</v>
      </c>
      <c r="AC28" s="312">
        <v>0</v>
      </c>
      <c r="AD28" s="125">
        <v>0</v>
      </c>
      <c r="AE28" s="312">
        <v>0</v>
      </c>
      <c r="AF28" s="125">
        <v>0</v>
      </c>
      <c r="AG28" s="315">
        <v>5</v>
      </c>
      <c r="AH28" s="316">
        <v>17</v>
      </c>
      <c r="AI28" s="317">
        <v>5</v>
      </c>
      <c r="AJ28" s="318" t="s">
        <v>125</v>
      </c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</row>
    <row r="29" spans="1:73" ht="30" customHeight="1">
      <c r="A29" s="103"/>
      <c r="B29" s="132" t="s">
        <v>68</v>
      </c>
      <c r="C29" s="176"/>
      <c r="D29" s="177"/>
      <c r="E29" s="177"/>
      <c r="F29" s="177"/>
      <c r="G29" s="177"/>
      <c r="H29" s="177"/>
      <c r="I29" s="177"/>
      <c r="J29" s="177"/>
      <c r="K29" s="177"/>
      <c r="L29" s="177"/>
      <c r="M29" s="177"/>
      <c r="N29" s="177"/>
      <c r="O29" s="177"/>
      <c r="P29" s="177"/>
      <c r="Q29" s="177"/>
      <c r="R29" s="177"/>
      <c r="S29" s="177"/>
      <c r="T29" s="177"/>
      <c r="U29" s="177"/>
      <c r="V29" s="177"/>
      <c r="W29" s="177"/>
      <c r="X29" s="177"/>
      <c r="Y29" s="177"/>
      <c r="Z29" s="177"/>
      <c r="AA29" s="177"/>
      <c r="AB29" s="177"/>
      <c r="AC29" s="177"/>
      <c r="AD29" s="177"/>
      <c r="AE29" s="177"/>
      <c r="AF29" s="177"/>
      <c r="AG29" s="247"/>
      <c r="AH29" s="248"/>
      <c r="AI29" s="249"/>
      <c r="AJ29" s="250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</row>
    <row r="30" spans="1:73" ht="30" customHeight="1">
      <c r="A30" s="103"/>
      <c r="B30" s="165" t="s">
        <v>89</v>
      </c>
      <c r="C30" s="145">
        <v>0</v>
      </c>
      <c r="D30" s="146">
        <v>0</v>
      </c>
      <c r="E30" s="147">
        <v>18</v>
      </c>
      <c r="F30" s="148">
        <v>1</v>
      </c>
      <c r="G30" s="145">
        <v>4</v>
      </c>
      <c r="H30" s="146">
        <v>6</v>
      </c>
      <c r="I30" s="145">
        <v>0</v>
      </c>
      <c r="J30" s="146">
        <v>0</v>
      </c>
      <c r="K30" s="145" t="s">
        <v>60</v>
      </c>
      <c r="L30" s="146">
        <v>1</v>
      </c>
      <c r="M30" s="145" t="s">
        <v>59</v>
      </c>
      <c r="N30" s="146">
        <v>2.5</v>
      </c>
      <c r="O30" s="145" t="s">
        <v>42</v>
      </c>
      <c r="P30" s="146">
        <v>1</v>
      </c>
      <c r="Q30" s="145" t="s">
        <v>100</v>
      </c>
      <c r="R30" s="146">
        <v>5.5</v>
      </c>
      <c r="S30" s="145">
        <v>0</v>
      </c>
      <c r="T30" s="146">
        <v>7.5</v>
      </c>
      <c r="U30" s="145">
        <v>0</v>
      </c>
      <c r="V30" s="146">
        <v>5</v>
      </c>
      <c r="W30" s="145">
        <v>2</v>
      </c>
      <c r="X30" s="146">
        <v>8</v>
      </c>
      <c r="Y30" s="145">
        <v>6</v>
      </c>
      <c r="Z30" s="146">
        <v>4</v>
      </c>
      <c r="AA30" s="145">
        <v>9</v>
      </c>
      <c r="AB30" s="146">
        <v>1</v>
      </c>
      <c r="AC30" s="145" t="s">
        <v>53</v>
      </c>
      <c r="AD30" s="146">
        <v>1</v>
      </c>
      <c r="AE30" s="145">
        <v>8</v>
      </c>
      <c r="AF30" s="146">
        <v>2</v>
      </c>
      <c r="AG30" s="244">
        <v>45.5</v>
      </c>
      <c r="AH30" s="297">
        <v>1</v>
      </c>
      <c r="AI30" s="245">
        <v>45.5</v>
      </c>
      <c r="AJ30" s="310">
        <v>8</v>
      </c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</row>
    <row r="31" spans="1:73" ht="30" customHeight="1">
      <c r="A31" s="103"/>
      <c r="B31" s="165" t="s">
        <v>86</v>
      </c>
      <c r="C31" s="145" t="s">
        <v>112</v>
      </c>
      <c r="D31" s="146">
        <v>1</v>
      </c>
      <c r="E31" s="147">
        <v>15</v>
      </c>
      <c r="F31" s="148">
        <v>1</v>
      </c>
      <c r="G31" s="145">
        <v>0</v>
      </c>
      <c r="H31" s="146">
        <v>5</v>
      </c>
      <c r="I31" s="145">
        <v>15</v>
      </c>
      <c r="J31" s="146">
        <v>1</v>
      </c>
      <c r="K31" s="145">
        <v>9</v>
      </c>
      <c r="L31" s="146">
        <v>1</v>
      </c>
      <c r="M31" s="145">
        <v>0</v>
      </c>
      <c r="N31" s="146">
        <v>1</v>
      </c>
      <c r="O31" s="145">
        <v>12</v>
      </c>
      <c r="P31" s="146">
        <v>1</v>
      </c>
      <c r="Q31" s="145">
        <v>17</v>
      </c>
      <c r="R31" s="146">
        <v>1</v>
      </c>
      <c r="S31" s="145">
        <v>0</v>
      </c>
      <c r="T31" s="146">
        <v>6</v>
      </c>
      <c r="U31" s="145">
        <v>0</v>
      </c>
      <c r="V31" s="146">
        <v>0</v>
      </c>
      <c r="W31" s="145">
        <v>3</v>
      </c>
      <c r="X31" s="146">
        <v>10</v>
      </c>
      <c r="Y31" s="145">
        <v>11</v>
      </c>
      <c r="Z31" s="146">
        <v>1</v>
      </c>
      <c r="AA31" s="145">
        <v>3</v>
      </c>
      <c r="AB31" s="146">
        <v>7</v>
      </c>
      <c r="AC31" s="145" t="s">
        <v>53</v>
      </c>
      <c r="AD31" s="146">
        <v>1</v>
      </c>
      <c r="AE31" s="145">
        <v>7</v>
      </c>
      <c r="AF31" s="146">
        <v>3</v>
      </c>
      <c r="AG31" s="244">
        <v>40</v>
      </c>
      <c r="AH31" s="297">
        <v>2</v>
      </c>
      <c r="AI31" s="245">
        <v>40</v>
      </c>
      <c r="AJ31" s="310">
        <v>10</v>
      </c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</row>
    <row r="32" spans="1:73" ht="30" customHeight="1">
      <c r="A32" s="103"/>
      <c r="B32" s="165" t="s">
        <v>85</v>
      </c>
      <c r="C32" s="145">
        <v>2</v>
      </c>
      <c r="D32" s="146">
        <v>8</v>
      </c>
      <c r="E32" s="147">
        <v>14</v>
      </c>
      <c r="F32" s="148">
        <v>1</v>
      </c>
      <c r="G32" s="145">
        <v>0</v>
      </c>
      <c r="H32" s="146">
        <v>5</v>
      </c>
      <c r="I32" s="145">
        <v>9</v>
      </c>
      <c r="J32" s="146">
        <v>1</v>
      </c>
      <c r="K32" s="145" t="s">
        <v>107</v>
      </c>
      <c r="L32" s="146">
        <v>1</v>
      </c>
      <c r="M32" s="145">
        <v>0</v>
      </c>
      <c r="N32" s="146">
        <v>1</v>
      </c>
      <c r="O32" s="145">
        <v>7</v>
      </c>
      <c r="P32" s="146">
        <v>3</v>
      </c>
      <c r="Q32" s="145">
        <v>19</v>
      </c>
      <c r="R32" s="146">
        <v>1</v>
      </c>
      <c r="S32" s="145">
        <v>0</v>
      </c>
      <c r="T32" s="146">
        <v>7.5</v>
      </c>
      <c r="U32" s="145">
        <v>0</v>
      </c>
      <c r="V32" s="146">
        <v>5</v>
      </c>
      <c r="W32" s="145">
        <v>0</v>
      </c>
      <c r="X32" s="146">
        <v>0</v>
      </c>
      <c r="Y32" s="145">
        <v>13</v>
      </c>
      <c r="Z32" s="146">
        <v>1</v>
      </c>
      <c r="AA32" s="145">
        <v>0</v>
      </c>
      <c r="AB32" s="146">
        <v>0</v>
      </c>
      <c r="AC32" s="145">
        <v>0</v>
      </c>
      <c r="AD32" s="146">
        <v>0</v>
      </c>
      <c r="AE32" s="145">
        <v>0</v>
      </c>
      <c r="AF32" s="146">
        <v>0</v>
      </c>
      <c r="AG32" s="244">
        <v>34.5</v>
      </c>
      <c r="AH32" s="297">
        <v>3</v>
      </c>
      <c r="AI32" s="245">
        <v>34.5</v>
      </c>
      <c r="AJ32" s="310">
        <v>12</v>
      </c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</row>
    <row r="33" spans="1:73" ht="30" customHeight="1">
      <c r="A33" s="103"/>
      <c r="B33" s="165" t="s">
        <v>88</v>
      </c>
      <c r="C33" s="145">
        <v>0</v>
      </c>
      <c r="D33" s="146">
        <v>0</v>
      </c>
      <c r="E33" s="147">
        <v>17</v>
      </c>
      <c r="F33" s="148">
        <v>1</v>
      </c>
      <c r="G33" s="145">
        <v>0</v>
      </c>
      <c r="H33" s="146">
        <v>5</v>
      </c>
      <c r="I33" s="145">
        <v>11</v>
      </c>
      <c r="J33" s="146">
        <v>1</v>
      </c>
      <c r="K33" s="145">
        <v>6</v>
      </c>
      <c r="L33" s="146">
        <v>4</v>
      </c>
      <c r="M33" s="145">
        <v>0</v>
      </c>
      <c r="N33" s="146">
        <v>1</v>
      </c>
      <c r="O33" s="145">
        <v>14</v>
      </c>
      <c r="P33" s="146">
        <v>1</v>
      </c>
      <c r="Q33" s="145">
        <v>16</v>
      </c>
      <c r="R33" s="146">
        <v>1</v>
      </c>
      <c r="S33" s="145">
        <v>0</v>
      </c>
      <c r="T33" s="146">
        <v>7.5</v>
      </c>
      <c r="U33" s="145">
        <v>0</v>
      </c>
      <c r="V33" s="146">
        <v>5</v>
      </c>
      <c r="W33" s="145">
        <v>7</v>
      </c>
      <c r="X33" s="146">
        <v>3</v>
      </c>
      <c r="Y33" s="145">
        <v>16</v>
      </c>
      <c r="Z33" s="146">
        <v>1</v>
      </c>
      <c r="AA33" s="145">
        <v>0</v>
      </c>
      <c r="AB33" s="146">
        <v>0</v>
      </c>
      <c r="AC33" s="145">
        <v>0</v>
      </c>
      <c r="AD33" s="146">
        <v>0</v>
      </c>
      <c r="AE33" s="145">
        <v>0</v>
      </c>
      <c r="AF33" s="146">
        <v>0</v>
      </c>
      <c r="AG33" s="244">
        <v>30.5</v>
      </c>
      <c r="AH33" s="297">
        <v>4</v>
      </c>
      <c r="AI33" s="245">
        <v>30.5</v>
      </c>
      <c r="AJ33" s="310">
        <v>14</v>
      </c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</row>
    <row r="34" spans="1:73" ht="30" customHeight="1">
      <c r="A34" s="103"/>
      <c r="B34" s="165" t="s">
        <v>97</v>
      </c>
      <c r="C34" s="145" t="s">
        <v>112</v>
      </c>
      <c r="D34" s="146">
        <v>1</v>
      </c>
      <c r="E34" s="147">
        <v>0</v>
      </c>
      <c r="F34" s="148">
        <v>0</v>
      </c>
      <c r="G34" s="145">
        <v>0</v>
      </c>
      <c r="H34" s="146">
        <v>0</v>
      </c>
      <c r="I34" s="145">
        <v>0</v>
      </c>
      <c r="J34" s="146">
        <v>0</v>
      </c>
      <c r="K34" s="145" t="s">
        <v>106</v>
      </c>
      <c r="L34" s="146">
        <v>1</v>
      </c>
      <c r="M34" s="145">
        <v>0</v>
      </c>
      <c r="N34" s="146">
        <v>1</v>
      </c>
      <c r="O34" s="145">
        <v>6</v>
      </c>
      <c r="P34" s="146">
        <v>4</v>
      </c>
      <c r="Q34" s="145">
        <v>13</v>
      </c>
      <c r="R34" s="146">
        <v>1</v>
      </c>
      <c r="S34" s="145">
        <v>0</v>
      </c>
      <c r="T34" s="146">
        <v>6.5</v>
      </c>
      <c r="U34" s="145">
        <v>0</v>
      </c>
      <c r="V34" s="146">
        <v>0</v>
      </c>
      <c r="W34" s="145">
        <v>0</v>
      </c>
      <c r="X34" s="146">
        <v>0</v>
      </c>
      <c r="Y34" s="145">
        <v>0</v>
      </c>
      <c r="Z34" s="146">
        <v>0</v>
      </c>
      <c r="AA34" s="145">
        <v>2</v>
      </c>
      <c r="AB34" s="146">
        <v>8</v>
      </c>
      <c r="AC34" s="145">
        <v>4</v>
      </c>
      <c r="AD34" s="146">
        <v>6</v>
      </c>
      <c r="AE34" s="145">
        <v>0</v>
      </c>
      <c r="AF34" s="146">
        <v>0</v>
      </c>
      <c r="AG34" s="244">
        <v>28.5</v>
      </c>
      <c r="AH34" s="297">
        <v>5</v>
      </c>
      <c r="AI34" s="245">
        <v>28.5</v>
      </c>
      <c r="AJ34" s="310">
        <v>17</v>
      </c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</row>
    <row r="35" spans="1:73" ht="30" customHeight="1">
      <c r="A35" s="103"/>
      <c r="B35" s="165" t="s">
        <v>95</v>
      </c>
      <c r="C35" s="145">
        <v>0</v>
      </c>
      <c r="D35" s="146">
        <v>0</v>
      </c>
      <c r="E35" s="147">
        <v>0</v>
      </c>
      <c r="F35" s="148">
        <v>0</v>
      </c>
      <c r="G35" s="145">
        <v>0</v>
      </c>
      <c r="H35" s="146">
        <v>5</v>
      </c>
      <c r="I35" s="145">
        <v>0</v>
      </c>
      <c r="J35" s="146">
        <v>0</v>
      </c>
      <c r="K35" s="145">
        <v>0</v>
      </c>
      <c r="L35" s="146">
        <v>0</v>
      </c>
      <c r="M35" s="145">
        <v>0</v>
      </c>
      <c r="N35" s="146">
        <v>0</v>
      </c>
      <c r="O35" s="145">
        <v>0</v>
      </c>
      <c r="P35" s="146">
        <v>0</v>
      </c>
      <c r="Q35" s="145">
        <v>0</v>
      </c>
      <c r="R35" s="146">
        <v>0</v>
      </c>
      <c r="S35" s="145">
        <v>0</v>
      </c>
      <c r="T35" s="146">
        <v>5.5</v>
      </c>
      <c r="U35" s="145">
        <v>0</v>
      </c>
      <c r="V35" s="146">
        <v>5</v>
      </c>
      <c r="W35" s="145">
        <v>6</v>
      </c>
      <c r="X35" s="146">
        <v>4</v>
      </c>
      <c r="Y35" s="145">
        <v>0</v>
      </c>
      <c r="Z35" s="146">
        <v>0</v>
      </c>
      <c r="AA35" s="145">
        <v>0</v>
      </c>
      <c r="AB35" s="146">
        <v>0</v>
      </c>
      <c r="AC35" s="145">
        <v>0</v>
      </c>
      <c r="AD35" s="146">
        <v>0</v>
      </c>
      <c r="AE35" s="145">
        <v>0</v>
      </c>
      <c r="AF35" s="146">
        <v>0</v>
      </c>
      <c r="AG35" s="244">
        <v>19.5</v>
      </c>
      <c r="AH35" s="297">
        <v>6</v>
      </c>
      <c r="AI35" s="245">
        <v>19.5</v>
      </c>
      <c r="AJ35" s="310">
        <v>18</v>
      </c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</row>
    <row r="36" spans="1:73" ht="30" customHeight="1">
      <c r="A36" s="103"/>
      <c r="B36" s="165" t="s">
        <v>119</v>
      </c>
      <c r="C36" s="145">
        <v>0</v>
      </c>
      <c r="D36" s="146">
        <v>0</v>
      </c>
      <c r="E36" s="147">
        <v>0</v>
      </c>
      <c r="F36" s="148">
        <v>0</v>
      </c>
      <c r="G36" s="145">
        <v>0</v>
      </c>
      <c r="H36" s="146">
        <v>0</v>
      </c>
      <c r="I36" s="145">
        <v>0</v>
      </c>
      <c r="J36" s="146">
        <v>0</v>
      </c>
      <c r="K36" s="145">
        <v>0</v>
      </c>
      <c r="L36" s="146">
        <v>0</v>
      </c>
      <c r="M36" s="145">
        <v>0</v>
      </c>
      <c r="N36" s="146">
        <v>0</v>
      </c>
      <c r="O36" s="145">
        <v>0</v>
      </c>
      <c r="P36" s="146">
        <v>0</v>
      </c>
      <c r="Q36" s="145">
        <v>0</v>
      </c>
      <c r="R36" s="146">
        <v>0</v>
      </c>
      <c r="S36" s="145">
        <v>0</v>
      </c>
      <c r="T36" s="146">
        <v>6.5</v>
      </c>
      <c r="U36" s="145">
        <v>0</v>
      </c>
      <c r="V36" s="146">
        <v>5</v>
      </c>
      <c r="W36" s="145">
        <v>0</v>
      </c>
      <c r="X36" s="146">
        <v>0</v>
      </c>
      <c r="Y36" s="145">
        <v>0</v>
      </c>
      <c r="Z36" s="146">
        <v>0</v>
      </c>
      <c r="AA36" s="145">
        <v>0</v>
      </c>
      <c r="AB36" s="146">
        <v>0</v>
      </c>
      <c r="AC36" s="145">
        <v>0</v>
      </c>
      <c r="AD36" s="146">
        <v>0</v>
      </c>
      <c r="AE36" s="145">
        <v>0</v>
      </c>
      <c r="AF36" s="146">
        <v>0</v>
      </c>
      <c r="AG36" s="244">
        <v>11.5</v>
      </c>
      <c r="AH36" s="297">
        <v>7</v>
      </c>
      <c r="AI36" s="245">
        <v>11.5</v>
      </c>
      <c r="AJ36" s="310">
        <v>25</v>
      </c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</row>
    <row r="37" spans="1:73" ht="30" customHeight="1">
      <c r="A37" s="103"/>
      <c r="B37" s="165" t="s">
        <v>105</v>
      </c>
      <c r="C37" s="145">
        <v>0</v>
      </c>
      <c r="D37" s="146">
        <v>0</v>
      </c>
      <c r="E37" s="147">
        <v>0</v>
      </c>
      <c r="F37" s="148">
        <v>0</v>
      </c>
      <c r="G37" s="145">
        <v>0</v>
      </c>
      <c r="H37" s="146">
        <v>0</v>
      </c>
      <c r="I37" s="145">
        <v>0</v>
      </c>
      <c r="J37" s="146">
        <v>0</v>
      </c>
      <c r="K37" s="145">
        <v>0</v>
      </c>
      <c r="L37" s="146">
        <v>0</v>
      </c>
      <c r="M37" s="145">
        <v>0</v>
      </c>
      <c r="N37" s="146">
        <v>0</v>
      </c>
      <c r="O37" s="145">
        <v>0</v>
      </c>
      <c r="P37" s="146">
        <v>0</v>
      </c>
      <c r="Q37" s="145">
        <v>21</v>
      </c>
      <c r="R37" s="146">
        <v>1</v>
      </c>
      <c r="S37" s="145">
        <v>0</v>
      </c>
      <c r="T37" s="146">
        <v>7.5</v>
      </c>
      <c r="U37" s="145">
        <v>0</v>
      </c>
      <c r="V37" s="146">
        <v>0</v>
      </c>
      <c r="W37" s="145">
        <v>0</v>
      </c>
      <c r="X37" s="146">
        <v>0</v>
      </c>
      <c r="Y37" s="145">
        <v>0</v>
      </c>
      <c r="Z37" s="146">
        <v>0</v>
      </c>
      <c r="AA37" s="145">
        <v>0</v>
      </c>
      <c r="AB37" s="146">
        <v>0</v>
      </c>
      <c r="AC37" s="145">
        <v>0</v>
      </c>
      <c r="AD37" s="146">
        <v>0</v>
      </c>
      <c r="AE37" s="145">
        <v>0</v>
      </c>
      <c r="AF37" s="146">
        <v>0</v>
      </c>
      <c r="AG37" s="244">
        <v>8.5</v>
      </c>
      <c r="AH37" s="297">
        <v>8</v>
      </c>
      <c r="AI37" s="245">
        <v>8.5</v>
      </c>
      <c r="AJ37" s="310">
        <v>29</v>
      </c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</row>
    <row r="38" spans="1:73" ht="30" customHeight="1">
      <c r="A38" s="103"/>
      <c r="B38" s="165" t="s">
        <v>116</v>
      </c>
      <c r="C38" s="145">
        <v>0</v>
      </c>
      <c r="D38" s="146">
        <v>0</v>
      </c>
      <c r="E38" s="147">
        <v>0</v>
      </c>
      <c r="F38" s="148">
        <v>0</v>
      </c>
      <c r="G38" s="145">
        <v>0</v>
      </c>
      <c r="H38" s="146">
        <v>0</v>
      </c>
      <c r="I38" s="145">
        <v>0</v>
      </c>
      <c r="J38" s="146">
        <v>0</v>
      </c>
      <c r="K38" s="145">
        <v>0</v>
      </c>
      <c r="L38" s="146">
        <v>0</v>
      </c>
      <c r="M38" s="145">
        <v>0</v>
      </c>
      <c r="N38" s="146">
        <v>0</v>
      </c>
      <c r="O38" s="145">
        <v>0</v>
      </c>
      <c r="P38" s="146">
        <v>0</v>
      </c>
      <c r="Q38" s="145">
        <v>0</v>
      </c>
      <c r="R38" s="146">
        <v>0</v>
      </c>
      <c r="S38" s="145">
        <v>0</v>
      </c>
      <c r="T38" s="146">
        <v>7</v>
      </c>
      <c r="U38" s="145">
        <v>0</v>
      </c>
      <c r="V38" s="146">
        <v>0</v>
      </c>
      <c r="W38" s="145">
        <v>0</v>
      </c>
      <c r="X38" s="146">
        <v>0</v>
      </c>
      <c r="Y38" s="145">
        <v>0</v>
      </c>
      <c r="Z38" s="146">
        <v>0</v>
      </c>
      <c r="AA38" s="145">
        <v>0</v>
      </c>
      <c r="AB38" s="146">
        <v>0</v>
      </c>
      <c r="AC38" s="145">
        <v>0</v>
      </c>
      <c r="AD38" s="146">
        <v>0</v>
      </c>
      <c r="AE38" s="145">
        <v>0</v>
      </c>
      <c r="AF38" s="146">
        <v>0</v>
      </c>
      <c r="AG38" s="244">
        <v>7</v>
      </c>
      <c r="AH38" s="297">
        <v>9</v>
      </c>
      <c r="AI38" s="245">
        <v>7</v>
      </c>
      <c r="AJ38" s="310" t="s">
        <v>127</v>
      </c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</row>
    <row r="39" spans="1:73" ht="30" customHeight="1">
      <c r="A39" s="103"/>
      <c r="B39" s="165" t="s">
        <v>113</v>
      </c>
      <c r="C39" s="145">
        <v>0</v>
      </c>
      <c r="D39" s="146">
        <v>0</v>
      </c>
      <c r="E39" s="147">
        <v>0</v>
      </c>
      <c r="F39" s="148">
        <v>0</v>
      </c>
      <c r="G39" s="145">
        <v>0</v>
      </c>
      <c r="H39" s="146">
        <v>0</v>
      </c>
      <c r="I39" s="145">
        <v>0</v>
      </c>
      <c r="J39" s="146">
        <v>0</v>
      </c>
      <c r="K39" s="145">
        <v>0</v>
      </c>
      <c r="L39" s="146">
        <v>0</v>
      </c>
      <c r="M39" s="145">
        <v>0</v>
      </c>
      <c r="N39" s="146">
        <v>0</v>
      </c>
      <c r="O39" s="145">
        <v>0</v>
      </c>
      <c r="P39" s="146">
        <v>0</v>
      </c>
      <c r="Q39" s="145">
        <v>0</v>
      </c>
      <c r="R39" s="146">
        <v>0</v>
      </c>
      <c r="S39" s="145">
        <v>0</v>
      </c>
      <c r="T39" s="146">
        <v>5</v>
      </c>
      <c r="U39" s="145">
        <v>0</v>
      </c>
      <c r="V39" s="146">
        <v>0</v>
      </c>
      <c r="W39" s="145">
        <v>8</v>
      </c>
      <c r="X39" s="146">
        <v>2</v>
      </c>
      <c r="Y39" s="145">
        <v>0</v>
      </c>
      <c r="Z39" s="146">
        <v>0</v>
      </c>
      <c r="AA39" s="145">
        <v>0</v>
      </c>
      <c r="AB39" s="146">
        <v>0</v>
      </c>
      <c r="AC39" s="145">
        <v>0</v>
      </c>
      <c r="AD39" s="146">
        <v>0</v>
      </c>
      <c r="AE39" s="145">
        <v>0</v>
      </c>
      <c r="AF39" s="146">
        <v>0</v>
      </c>
      <c r="AG39" s="244">
        <v>7</v>
      </c>
      <c r="AH39" s="297">
        <v>10</v>
      </c>
      <c r="AI39" s="245">
        <v>7</v>
      </c>
      <c r="AJ39" s="310" t="s">
        <v>127</v>
      </c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</row>
    <row r="40" spans="1:73" ht="30" customHeight="1">
      <c r="A40" s="103"/>
      <c r="B40" s="132" t="s">
        <v>69</v>
      </c>
      <c r="C40" s="176"/>
      <c r="D40" s="178"/>
      <c r="E40" s="177"/>
      <c r="F40" s="177"/>
      <c r="G40" s="169"/>
      <c r="H40" s="169"/>
      <c r="I40" s="169"/>
      <c r="J40" s="169"/>
      <c r="K40" s="169"/>
      <c r="L40" s="169"/>
      <c r="M40" s="169"/>
      <c r="N40" s="169"/>
      <c r="O40" s="169"/>
      <c r="P40" s="169"/>
      <c r="Q40" s="169"/>
      <c r="R40" s="169"/>
      <c r="S40" s="169"/>
      <c r="T40" s="169"/>
      <c r="U40" s="169"/>
      <c r="V40" s="169"/>
      <c r="W40" s="169"/>
      <c r="X40" s="169"/>
      <c r="Y40" s="169"/>
      <c r="Z40" s="169"/>
      <c r="AA40" s="169"/>
      <c r="AB40" s="169"/>
      <c r="AC40" s="169"/>
      <c r="AD40" s="169"/>
      <c r="AE40" s="169"/>
      <c r="AF40" s="169"/>
      <c r="AG40" s="251"/>
      <c r="AH40" s="252"/>
      <c r="AI40" s="253"/>
      <c r="AJ40" s="254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</row>
    <row r="41" spans="1:73" ht="30" customHeight="1">
      <c r="A41" s="103"/>
      <c r="B41" s="165" t="s">
        <v>94</v>
      </c>
      <c r="C41" s="145">
        <v>0</v>
      </c>
      <c r="D41" s="146">
        <v>0</v>
      </c>
      <c r="E41" s="147">
        <v>0</v>
      </c>
      <c r="F41" s="148">
        <v>0</v>
      </c>
      <c r="G41" s="145">
        <v>0</v>
      </c>
      <c r="H41" s="146">
        <v>5</v>
      </c>
      <c r="I41" s="145">
        <v>0</v>
      </c>
      <c r="J41" s="146">
        <v>0</v>
      </c>
      <c r="K41" s="145">
        <v>0</v>
      </c>
      <c r="L41" s="146">
        <v>0</v>
      </c>
      <c r="M41" s="145">
        <v>0</v>
      </c>
      <c r="N41" s="146">
        <v>0</v>
      </c>
      <c r="O41" s="145">
        <v>0</v>
      </c>
      <c r="P41" s="146">
        <v>0</v>
      </c>
      <c r="Q41" s="145">
        <v>0</v>
      </c>
      <c r="R41" s="146">
        <v>0</v>
      </c>
      <c r="S41" s="145">
        <v>0</v>
      </c>
      <c r="T41" s="146">
        <v>0</v>
      </c>
      <c r="U41" s="145">
        <v>0</v>
      </c>
      <c r="V41" s="146">
        <v>5</v>
      </c>
      <c r="W41" s="145">
        <v>4</v>
      </c>
      <c r="X41" s="146">
        <v>9</v>
      </c>
      <c r="Y41" s="145">
        <v>0</v>
      </c>
      <c r="Z41" s="146">
        <v>0</v>
      </c>
      <c r="AA41" s="145">
        <v>0</v>
      </c>
      <c r="AB41" s="146">
        <v>0</v>
      </c>
      <c r="AC41" s="145">
        <v>0</v>
      </c>
      <c r="AD41" s="146">
        <v>0</v>
      </c>
      <c r="AE41" s="145">
        <v>0</v>
      </c>
      <c r="AF41" s="146">
        <v>0</v>
      </c>
      <c r="AG41" s="244">
        <v>19</v>
      </c>
      <c r="AH41" s="297">
        <v>1</v>
      </c>
      <c r="AI41" s="245">
        <v>19</v>
      </c>
      <c r="AJ41" s="310">
        <v>19</v>
      </c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</row>
    <row r="42" spans="1:73" ht="30" customHeight="1">
      <c r="A42" s="103"/>
      <c r="B42" s="165" t="s">
        <v>93</v>
      </c>
      <c r="C42" s="145">
        <v>0</v>
      </c>
      <c r="D42" s="146">
        <v>0</v>
      </c>
      <c r="E42" s="147">
        <v>0</v>
      </c>
      <c r="F42" s="148">
        <v>0</v>
      </c>
      <c r="G42" s="145">
        <v>0</v>
      </c>
      <c r="H42" s="146">
        <v>5</v>
      </c>
      <c r="I42" s="145">
        <v>0</v>
      </c>
      <c r="J42" s="146">
        <v>0</v>
      </c>
      <c r="K42" s="145">
        <v>0</v>
      </c>
      <c r="L42" s="146">
        <v>0</v>
      </c>
      <c r="M42" s="145">
        <v>0</v>
      </c>
      <c r="N42" s="146">
        <v>0</v>
      </c>
      <c r="O42" s="145">
        <v>0</v>
      </c>
      <c r="P42" s="146">
        <v>0</v>
      </c>
      <c r="Q42" s="145">
        <v>0</v>
      </c>
      <c r="R42" s="146">
        <v>0</v>
      </c>
      <c r="S42" s="145">
        <v>0</v>
      </c>
      <c r="T42" s="146">
        <v>7.5</v>
      </c>
      <c r="U42" s="145">
        <v>0</v>
      </c>
      <c r="V42" s="146">
        <v>0</v>
      </c>
      <c r="W42" s="145">
        <v>0</v>
      </c>
      <c r="X42" s="146">
        <v>0</v>
      </c>
      <c r="Y42" s="145">
        <v>0</v>
      </c>
      <c r="Z42" s="146">
        <v>0</v>
      </c>
      <c r="AA42" s="145">
        <v>0</v>
      </c>
      <c r="AB42" s="146">
        <v>0</v>
      </c>
      <c r="AC42" s="145">
        <v>0</v>
      </c>
      <c r="AD42" s="146">
        <v>0</v>
      </c>
      <c r="AE42" s="145">
        <v>0</v>
      </c>
      <c r="AF42" s="146">
        <v>0</v>
      </c>
      <c r="AG42" s="244">
        <v>12.5</v>
      </c>
      <c r="AH42" s="297">
        <v>2</v>
      </c>
      <c r="AI42" s="245">
        <v>12.5</v>
      </c>
      <c r="AJ42" s="310">
        <v>22</v>
      </c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</row>
    <row r="43" spans="1:73" ht="30" customHeight="1">
      <c r="A43" s="103"/>
      <c r="B43" s="165" t="s">
        <v>118</v>
      </c>
      <c r="C43" s="145">
        <v>0</v>
      </c>
      <c r="D43" s="146">
        <v>0</v>
      </c>
      <c r="E43" s="147">
        <v>0</v>
      </c>
      <c r="F43" s="148">
        <v>0</v>
      </c>
      <c r="G43" s="145">
        <v>0</v>
      </c>
      <c r="H43" s="146">
        <v>0</v>
      </c>
      <c r="I43" s="145">
        <v>0</v>
      </c>
      <c r="J43" s="146">
        <v>0</v>
      </c>
      <c r="K43" s="145">
        <v>0</v>
      </c>
      <c r="L43" s="146">
        <v>0</v>
      </c>
      <c r="M43" s="145">
        <v>0</v>
      </c>
      <c r="N43" s="146">
        <v>0</v>
      </c>
      <c r="O43" s="145">
        <v>0</v>
      </c>
      <c r="P43" s="146">
        <v>0</v>
      </c>
      <c r="Q43" s="145">
        <v>0</v>
      </c>
      <c r="R43" s="146">
        <v>0</v>
      </c>
      <c r="S43" s="145">
        <v>0</v>
      </c>
      <c r="T43" s="146">
        <v>7.5</v>
      </c>
      <c r="U43" s="145">
        <v>0</v>
      </c>
      <c r="V43" s="146">
        <v>0</v>
      </c>
      <c r="W43" s="145">
        <v>0</v>
      </c>
      <c r="X43" s="146">
        <v>0</v>
      </c>
      <c r="Y43" s="145">
        <v>0</v>
      </c>
      <c r="Z43" s="146">
        <v>0</v>
      </c>
      <c r="AA43" s="145">
        <v>0</v>
      </c>
      <c r="AB43" s="146">
        <v>0</v>
      </c>
      <c r="AC43" s="145">
        <v>0</v>
      </c>
      <c r="AD43" s="146">
        <v>0</v>
      </c>
      <c r="AE43" s="145">
        <v>0</v>
      </c>
      <c r="AF43" s="146">
        <v>0</v>
      </c>
      <c r="AG43" s="244">
        <v>7.5</v>
      </c>
      <c r="AH43" s="297">
        <v>3</v>
      </c>
      <c r="AI43" s="245">
        <v>7.5</v>
      </c>
      <c r="AJ43" s="310">
        <v>30</v>
      </c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</row>
    <row r="44" spans="1:73" ht="30" customHeight="1">
      <c r="A44" s="103"/>
      <c r="B44" s="165" t="s">
        <v>90</v>
      </c>
      <c r="C44" s="145">
        <v>0</v>
      </c>
      <c r="D44" s="146">
        <v>0</v>
      </c>
      <c r="E44" s="147">
        <v>19</v>
      </c>
      <c r="F44" s="148">
        <v>1</v>
      </c>
      <c r="G44" s="145">
        <v>0</v>
      </c>
      <c r="H44" s="146">
        <v>0</v>
      </c>
      <c r="I44" s="145">
        <v>0</v>
      </c>
      <c r="J44" s="146">
        <v>0</v>
      </c>
      <c r="K44" s="145">
        <v>0</v>
      </c>
      <c r="L44" s="146">
        <v>0</v>
      </c>
      <c r="M44" s="145">
        <v>0</v>
      </c>
      <c r="N44" s="146">
        <v>0</v>
      </c>
      <c r="O44" s="145">
        <v>0</v>
      </c>
      <c r="P44" s="146">
        <v>0</v>
      </c>
      <c r="Q44" s="145">
        <v>0</v>
      </c>
      <c r="R44" s="146">
        <v>0</v>
      </c>
      <c r="S44" s="145">
        <v>0</v>
      </c>
      <c r="T44" s="146">
        <v>5.5</v>
      </c>
      <c r="U44" s="145">
        <v>0</v>
      </c>
      <c r="V44" s="146">
        <v>0</v>
      </c>
      <c r="W44" s="145">
        <v>0</v>
      </c>
      <c r="X44" s="146">
        <v>0</v>
      </c>
      <c r="Y44" s="145">
        <v>0</v>
      </c>
      <c r="Z44" s="146">
        <v>0</v>
      </c>
      <c r="AA44" s="145">
        <v>0</v>
      </c>
      <c r="AB44" s="146">
        <v>0</v>
      </c>
      <c r="AC44" s="145">
        <v>0</v>
      </c>
      <c r="AD44" s="146">
        <v>0</v>
      </c>
      <c r="AE44" s="145">
        <v>0</v>
      </c>
      <c r="AF44" s="146">
        <v>0</v>
      </c>
      <c r="AG44" s="244">
        <v>6.5</v>
      </c>
      <c r="AH44" s="297">
        <v>4</v>
      </c>
      <c r="AI44" s="245">
        <v>6.5</v>
      </c>
      <c r="AJ44" s="310">
        <v>33</v>
      </c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</row>
    <row r="45" spans="1:73" ht="30" customHeight="1">
      <c r="A45" s="103"/>
      <c r="B45" s="165" t="s">
        <v>108</v>
      </c>
      <c r="C45" s="145">
        <v>0</v>
      </c>
      <c r="D45" s="146">
        <v>0</v>
      </c>
      <c r="E45" s="147">
        <v>0</v>
      </c>
      <c r="F45" s="148">
        <v>0</v>
      </c>
      <c r="G45" s="145">
        <v>0</v>
      </c>
      <c r="H45" s="146">
        <v>0</v>
      </c>
      <c r="I45" s="145">
        <v>0</v>
      </c>
      <c r="J45" s="146">
        <v>0</v>
      </c>
      <c r="K45" s="145">
        <v>0</v>
      </c>
      <c r="L45" s="146">
        <v>0</v>
      </c>
      <c r="M45" s="145">
        <v>0</v>
      </c>
      <c r="N45" s="146">
        <v>0</v>
      </c>
      <c r="O45" s="145">
        <v>0</v>
      </c>
      <c r="P45" s="146">
        <v>0</v>
      </c>
      <c r="Q45" s="145">
        <v>0</v>
      </c>
      <c r="R45" s="146">
        <v>0</v>
      </c>
      <c r="S45" s="145">
        <v>0</v>
      </c>
      <c r="T45" s="146">
        <v>5</v>
      </c>
      <c r="U45" s="145">
        <v>0</v>
      </c>
      <c r="V45" s="146">
        <v>0</v>
      </c>
      <c r="W45" s="145">
        <v>0</v>
      </c>
      <c r="X45" s="146">
        <v>0</v>
      </c>
      <c r="Y45" s="145">
        <v>10</v>
      </c>
      <c r="Z45" s="146">
        <v>1</v>
      </c>
      <c r="AA45" s="145">
        <v>0</v>
      </c>
      <c r="AB45" s="146">
        <v>0</v>
      </c>
      <c r="AC45" s="145">
        <v>0</v>
      </c>
      <c r="AD45" s="146">
        <v>0</v>
      </c>
      <c r="AE45" s="145">
        <v>0</v>
      </c>
      <c r="AF45" s="146">
        <v>0</v>
      </c>
      <c r="AG45" s="244">
        <v>6</v>
      </c>
      <c r="AH45" s="297">
        <v>5</v>
      </c>
      <c r="AI45" s="245">
        <v>6</v>
      </c>
      <c r="AJ45" s="310" t="s">
        <v>128</v>
      </c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</row>
    <row r="46" spans="1:73" ht="30" customHeight="1">
      <c r="A46" s="103"/>
      <c r="B46" s="165" t="s">
        <v>114</v>
      </c>
      <c r="C46" s="145">
        <v>0</v>
      </c>
      <c r="D46" s="146">
        <v>0</v>
      </c>
      <c r="E46" s="147">
        <v>0</v>
      </c>
      <c r="F46" s="148">
        <v>0</v>
      </c>
      <c r="G46" s="145">
        <v>0</v>
      </c>
      <c r="H46" s="146">
        <v>0</v>
      </c>
      <c r="I46" s="145">
        <v>0</v>
      </c>
      <c r="J46" s="146">
        <v>0</v>
      </c>
      <c r="K46" s="145">
        <v>0</v>
      </c>
      <c r="L46" s="146">
        <v>0</v>
      </c>
      <c r="M46" s="145">
        <v>0</v>
      </c>
      <c r="N46" s="146">
        <v>0</v>
      </c>
      <c r="O46" s="145">
        <v>0</v>
      </c>
      <c r="P46" s="146">
        <v>0</v>
      </c>
      <c r="Q46" s="145">
        <v>0</v>
      </c>
      <c r="R46" s="146">
        <v>0</v>
      </c>
      <c r="S46" s="145">
        <v>0</v>
      </c>
      <c r="T46" s="146">
        <v>6</v>
      </c>
      <c r="U46" s="145">
        <v>0</v>
      </c>
      <c r="V46" s="146">
        <v>0</v>
      </c>
      <c r="W46" s="145">
        <v>0</v>
      </c>
      <c r="X46" s="146">
        <v>0</v>
      </c>
      <c r="Y46" s="145">
        <v>0</v>
      </c>
      <c r="Z46" s="146">
        <v>0</v>
      </c>
      <c r="AA46" s="145">
        <v>0</v>
      </c>
      <c r="AB46" s="146">
        <v>0</v>
      </c>
      <c r="AC46" s="145">
        <v>0</v>
      </c>
      <c r="AD46" s="146">
        <v>0</v>
      </c>
      <c r="AE46" s="145">
        <v>0</v>
      </c>
      <c r="AF46" s="146">
        <v>0</v>
      </c>
      <c r="AG46" s="244">
        <v>6</v>
      </c>
      <c r="AH46" s="297">
        <v>6</v>
      </c>
      <c r="AI46" s="245">
        <v>6</v>
      </c>
      <c r="AJ46" s="310" t="s">
        <v>128</v>
      </c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</row>
    <row r="47" spans="1:73" ht="30" customHeight="1">
      <c r="A47" s="103"/>
      <c r="B47" s="165" t="s">
        <v>103</v>
      </c>
      <c r="C47" s="145">
        <v>0</v>
      </c>
      <c r="D47" s="146">
        <v>0</v>
      </c>
      <c r="E47" s="147">
        <v>0</v>
      </c>
      <c r="F47" s="148">
        <v>0</v>
      </c>
      <c r="G47" s="145">
        <v>0</v>
      </c>
      <c r="H47" s="146">
        <v>0</v>
      </c>
      <c r="I47" s="145">
        <v>0</v>
      </c>
      <c r="J47" s="146">
        <v>0</v>
      </c>
      <c r="K47" s="145">
        <v>0</v>
      </c>
      <c r="L47" s="146">
        <v>0</v>
      </c>
      <c r="M47" s="145">
        <v>0</v>
      </c>
      <c r="N47" s="146">
        <v>0</v>
      </c>
      <c r="O47" s="145">
        <v>0</v>
      </c>
      <c r="P47" s="146">
        <v>0</v>
      </c>
      <c r="Q47" s="145">
        <v>15</v>
      </c>
      <c r="R47" s="146">
        <v>1</v>
      </c>
      <c r="S47" s="145">
        <v>0</v>
      </c>
      <c r="T47" s="146">
        <v>0</v>
      </c>
      <c r="U47" s="145">
        <v>0</v>
      </c>
      <c r="V47" s="146">
        <v>0</v>
      </c>
      <c r="W47" s="145">
        <v>0</v>
      </c>
      <c r="X47" s="146">
        <v>0</v>
      </c>
      <c r="Y47" s="145">
        <v>0</v>
      </c>
      <c r="Z47" s="146">
        <v>0</v>
      </c>
      <c r="AA47" s="145">
        <v>0</v>
      </c>
      <c r="AB47" s="146">
        <v>0</v>
      </c>
      <c r="AC47" s="145">
        <v>0</v>
      </c>
      <c r="AD47" s="146">
        <v>0</v>
      </c>
      <c r="AE47" s="145">
        <v>0</v>
      </c>
      <c r="AF47" s="146">
        <v>0</v>
      </c>
      <c r="AG47" s="244">
        <v>1</v>
      </c>
      <c r="AH47" s="297">
        <v>7</v>
      </c>
      <c r="AI47" s="245">
        <v>1</v>
      </c>
      <c r="AJ47" s="310" t="s">
        <v>129</v>
      </c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</row>
    <row r="48" spans="1:73" ht="30" customHeight="1" thickBot="1">
      <c r="A48" s="103"/>
      <c r="B48" s="165" t="s">
        <v>109</v>
      </c>
      <c r="C48" s="145">
        <v>0</v>
      </c>
      <c r="D48" s="146">
        <v>0</v>
      </c>
      <c r="E48" s="147">
        <v>0</v>
      </c>
      <c r="F48" s="148">
        <v>0</v>
      </c>
      <c r="G48" s="145">
        <v>0</v>
      </c>
      <c r="H48" s="146">
        <v>0</v>
      </c>
      <c r="I48" s="145">
        <v>0</v>
      </c>
      <c r="J48" s="146">
        <v>0</v>
      </c>
      <c r="K48" s="145">
        <v>0</v>
      </c>
      <c r="L48" s="146">
        <v>0</v>
      </c>
      <c r="M48" s="145">
        <v>0</v>
      </c>
      <c r="N48" s="146">
        <v>0</v>
      </c>
      <c r="O48" s="145">
        <v>0</v>
      </c>
      <c r="P48" s="146">
        <v>0</v>
      </c>
      <c r="Q48" s="145">
        <v>0</v>
      </c>
      <c r="R48" s="146">
        <v>0</v>
      </c>
      <c r="S48" s="145">
        <v>0</v>
      </c>
      <c r="T48" s="146">
        <v>0</v>
      </c>
      <c r="U48" s="145">
        <v>0</v>
      </c>
      <c r="V48" s="146">
        <v>0</v>
      </c>
      <c r="W48" s="145">
        <v>0</v>
      </c>
      <c r="X48" s="146">
        <v>0</v>
      </c>
      <c r="Y48" s="145">
        <v>15</v>
      </c>
      <c r="Z48" s="146">
        <v>1</v>
      </c>
      <c r="AA48" s="145">
        <v>0</v>
      </c>
      <c r="AB48" s="146">
        <v>0</v>
      </c>
      <c r="AC48" s="145">
        <v>0</v>
      </c>
      <c r="AD48" s="146">
        <v>0</v>
      </c>
      <c r="AE48" s="145">
        <v>0</v>
      </c>
      <c r="AF48" s="146">
        <v>0</v>
      </c>
      <c r="AG48" s="244">
        <v>1</v>
      </c>
      <c r="AH48" s="297">
        <v>8</v>
      </c>
      <c r="AI48" s="245">
        <v>1</v>
      </c>
      <c r="AJ48" s="310" t="s">
        <v>129</v>
      </c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</row>
    <row r="49" spans="1:73" ht="30" customHeight="1" hidden="1">
      <c r="A49" s="103"/>
      <c r="B49" s="166">
        <v>0</v>
      </c>
      <c r="C49" s="153">
        <v>0</v>
      </c>
      <c r="D49" s="141">
        <v>0</v>
      </c>
      <c r="E49" s="154">
        <v>0</v>
      </c>
      <c r="F49" s="141">
        <v>0</v>
      </c>
      <c r="G49" s="153">
        <v>0</v>
      </c>
      <c r="H49" s="141">
        <v>0</v>
      </c>
      <c r="I49" s="153">
        <v>0</v>
      </c>
      <c r="J49" s="141">
        <v>0</v>
      </c>
      <c r="K49" s="153">
        <v>0</v>
      </c>
      <c r="L49" s="141">
        <v>0</v>
      </c>
      <c r="M49" s="153">
        <v>0</v>
      </c>
      <c r="N49" s="141">
        <v>0</v>
      </c>
      <c r="O49" s="153">
        <v>0</v>
      </c>
      <c r="P49" s="141">
        <v>0</v>
      </c>
      <c r="Q49" s="153">
        <v>0</v>
      </c>
      <c r="R49" s="141">
        <v>0</v>
      </c>
      <c r="S49" s="153">
        <v>0</v>
      </c>
      <c r="T49" s="141">
        <v>0</v>
      </c>
      <c r="U49" s="153">
        <v>0</v>
      </c>
      <c r="V49" s="141">
        <v>0</v>
      </c>
      <c r="W49" s="153">
        <v>0</v>
      </c>
      <c r="X49" s="141">
        <v>0</v>
      </c>
      <c r="Y49" s="153">
        <v>0</v>
      </c>
      <c r="Z49" s="141">
        <v>0</v>
      </c>
      <c r="AA49" s="153">
        <v>0</v>
      </c>
      <c r="AB49" s="141">
        <v>0</v>
      </c>
      <c r="AC49" s="153">
        <v>0</v>
      </c>
      <c r="AD49" s="141">
        <v>0</v>
      </c>
      <c r="AE49" s="154">
        <v>0</v>
      </c>
      <c r="AF49" s="142">
        <v>0</v>
      </c>
      <c r="AG49" s="255"/>
      <c r="AH49" s="246"/>
      <c r="AI49" s="256"/>
      <c r="AJ49" s="310">
        <v>0</v>
      </c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</row>
    <row r="50" spans="1:36" ht="30" customHeight="1" hidden="1" thickBot="1">
      <c r="A50" s="103">
        <v>1</v>
      </c>
      <c r="B50" s="174">
        <v>0</v>
      </c>
      <c r="C50" s="124">
        <v>0</v>
      </c>
      <c r="D50" s="125">
        <v>0</v>
      </c>
      <c r="E50" s="168">
        <v>0</v>
      </c>
      <c r="F50" s="125">
        <v>0</v>
      </c>
      <c r="G50" s="124">
        <v>0</v>
      </c>
      <c r="H50" s="125">
        <v>0</v>
      </c>
      <c r="I50" s="124">
        <v>0</v>
      </c>
      <c r="J50" s="125">
        <v>0</v>
      </c>
      <c r="K50" s="124">
        <v>0</v>
      </c>
      <c r="L50" s="125">
        <v>0</v>
      </c>
      <c r="M50" s="124">
        <v>0</v>
      </c>
      <c r="N50" s="125">
        <v>0</v>
      </c>
      <c r="O50" s="124">
        <v>0</v>
      </c>
      <c r="P50" s="125">
        <v>0</v>
      </c>
      <c r="Q50" s="124">
        <v>0</v>
      </c>
      <c r="R50" s="125">
        <v>0</v>
      </c>
      <c r="S50" s="124">
        <v>0</v>
      </c>
      <c r="T50" s="125">
        <v>0</v>
      </c>
      <c r="U50" s="124">
        <v>0</v>
      </c>
      <c r="V50" s="125">
        <v>0</v>
      </c>
      <c r="W50" s="124">
        <v>0</v>
      </c>
      <c r="X50" s="125">
        <v>0</v>
      </c>
      <c r="Y50" s="124">
        <v>0</v>
      </c>
      <c r="Z50" s="125">
        <v>0</v>
      </c>
      <c r="AA50" s="124">
        <v>0</v>
      </c>
      <c r="AB50" s="125">
        <v>0</v>
      </c>
      <c r="AC50" s="124">
        <v>0</v>
      </c>
      <c r="AD50" s="125">
        <v>0</v>
      </c>
      <c r="AE50" s="124">
        <v>0</v>
      </c>
      <c r="AF50" s="125">
        <v>0</v>
      </c>
      <c r="AG50" s="257">
        <v>0</v>
      </c>
      <c r="AH50" s="258"/>
      <c r="AI50" s="259">
        <v>0</v>
      </c>
      <c r="AJ50" s="310">
        <v>0</v>
      </c>
    </row>
    <row r="51" spans="1:73" ht="30" customHeight="1">
      <c r="A51" s="103"/>
      <c r="B51" s="126" t="s">
        <v>70</v>
      </c>
      <c r="C51" s="170"/>
      <c r="D51" s="171"/>
      <c r="E51" s="172"/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  <c r="R51" s="172"/>
      <c r="S51" s="172"/>
      <c r="T51" s="172"/>
      <c r="U51" s="172"/>
      <c r="V51" s="172"/>
      <c r="W51" s="172"/>
      <c r="X51" s="172"/>
      <c r="Y51" s="172"/>
      <c r="Z51" s="172"/>
      <c r="AA51" s="172"/>
      <c r="AB51" s="172"/>
      <c r="AC51" s="172"/>
      <c r="AD51" s="172"/>
      <c r="AE51" s="172"/>
      <c r="AF51" s="172"/>
      <c r="AG51" s="260"/>
      <c r="AH51" s="261"/>
      <c r="AI51" s="262"/>
      <c r="AJ51" s="263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</row>
    <row r="52" spans="1:73" ht="30" customHeight="1">
      <c r="A52" s="319"/>
      <c r="B52" s="320" t="s">
        <v>84</v>
      </c>
      <c r="C52" s="321" t="s">
        <v>60</v>
      </c>
      <c r="D52" s="322">
        <v>1</v>
      </c>
      <c r="E52" s="323">
        <v>20</v>
      </c>
      <c r="F52" s="324">
        <v>1</v>
      </c>
      <c r="G52" s="321">
        <v>0</v>
      </c>
      <c r="H52" s="322">
        <v>5</v>
      </c>
      <c r="I52" s="321">
        <v>5</v>
      </c>
      <c r="J52" s="322">
        <v>5</v>
      </c>
      <c r="K52" s="321" t="s">
        <v>107</v>
      </c>
      <c r="L52" s="322">
        <v>1</v>
      </c>
      <c r="M52" s="321" t="s">
        <v>59</v>
      </c>
      <c r="N52" s="322">
        <v>2.5</v>
      </c>
      <c r="O52" s="321">
        <v>8</v>
      </c>
      <c r="P52" s="322">
        <v>2</v>
      </c>
      <c r="Q52" s="321">
        <v>8</v>
      </c>
      <c r="R52" s="322">
        <v>2</v>
      </c>
      <c r="S52" s="321">
        <v>0</v>
      </c>
      <c r="T52" s="322">
        <v>7.5</v>
      </c>
      <c r="U52" s="321">
        <v>0</v>
      </c>
      <c r="V52" s="322">
        <v>5</v>
      </c>
      <c r="W52" s="321">
        <v>11</v>
      </c>
      <c r="X52" s="322">
        <v>1</v>
      </c>
      <c r="Y52" s="321">
        <v>12</v>
      </c>
      <c r="Z52" s="322">
        <v>1</v>
      </c>
      <c r="AA52" s="321">
        <v>13</v>
      </c>
      <c r="AB52" s="322">
        <v>1</v>
      </c>
      <c r="AC52" s="321">
        <v>3</v>
      </c>
      <c r="AD52" s="322">
        <v>7</v>
      </c>
      <c r="AE52" s="321">
        <v>5</v>
      </c>
      <c r="AF52" s="322">
        <v>2.5</v>
      </c>
      <c r="AG52" s="264">
        <v>44.5</v>
      </c>
      <c r="AH52" s="298">
        <v>1</v>
      </c>
      <c r="AI52" s="265">
        <v>44.5</v>
      </c>
      <c r="AJ52" s="325">
        <v>9</v>
      </c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</row>
    <row r="53" spans="1:73" ht="30" customHeight="1">
      <c r="A53" s="103"/>
      <c r="B53" s="165" t="s">
        <v>92</v>
      </c>
      <c r="C53" s="145" t="s">
        <v>60</v>
      </c>
      <c r="D53" s="146">
        <v>1</v>
      </c>
      <c r="E53" s="147">
        <v>0</v>
      </c>
      <c r="F53" s="148">
        <v>0</v>
      </c>
      <c r="G53" s="145">
        <v>0</v>
      </c>
      <c r="H53" s="146">
        <v>5</v>
      </c>
      <c r="I53" s="145">
        <v>14</v>
      </c>
      <c r="J53" s="146">
        <v>1</v>
      </c>
      <c r="K53" s="145" t="s">
        <v>107</v>
      </c>
      <c r="L53" s="146">
        <v>1</v>
      </c>
      <c r="M53" s="145">
        <v>0</v>
      </c>
      <c r="N53" s="146">
        <v>1</v>
      </c>
      <c r="O53" s="145">
        <v>16</v>
      </c>
      <c r="P53" s="146">
        <v>1</v>
      </c>
      <c r="Q53" s="145">
        <v>14</v>
      </c>
      <c r="R53" s="146">
        <v>1</v>
      </c>
      <c r="S53" s="145">
        <v>0</v>
      </c>
      <c r="T53" s="146">
        <v>6</v>
      </c>
      <c r="U53" s="145">
        <v>0</v>
      </c>
      <c r="V53" s="146">
        <v>5</v>
      </c>
      <c r="W53" s="145">
        <v>3</v>
      </c>
      <c r="X53" s="146">
        <v>7</v>
      </c>
      <c r="Y53" s="145">
        <v>9</v>
      </c>
      <c r="Z53" s="146">
        <v>1</v>
      </c>
      <c r="AA53" s="145">
        <v>4</v>
      </c>
      <c r="AB53" s="146">
        <v>6</v>
      </c>
      <c r="AC53" s="145">
        <v>10</v>
      </c>
      <c r="AD53" s="146">
        <v>1</v>
      </c>
      <c r="AE53" s="145">
        <v>0</v>
      </c>
      <c r="AF53" s="146">
        <v>0</v>
      </c>
      <c r="AG53" s="244">
        <v>37</v>
      </c>
      <c r="AH53" s="297">
        <v>2</v>
      </c>
      <c r="AI53" s="245">
        <v>37</v>
      </c>
      <c r="AJ53" s="310">
        <v>11</v>
      </c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</row>
    <row r="54" spans="1:73" ht="30" customHeight="1">
      <c r="A54" s="103"/>
      <c r="B54" s="165" t="s">
        <v>56</v>
      </c>
      <c r="C54" s="145" t="s">
        <v>111</v>
      </c>
      <c r="D54" s="146">
        <v>1</v>
      </c>
      <c r="E54" s="147">
        <v>13</v>
      </c>
      <c r="F54" s="148">
        <v>1</v>
      </c>
      <c r="G54" s="145">
        <v>0</v>
      </c>
      <c r="H54" s="146">
        <v>5</v>
      </c>
      <c r="I54" s="145">
        <v>6</v>
      </c>
      <c r="J54" s="146">
        <v>4</v>
      </c>
      <c r="K54" s="145" t="s">
        <v>106</v>
      </c>
      <c r="L54" s="146">
        <v>1</v>
      </c>
      <c r="M54" s="145">
        <v>0</v>
      </c>
      <c r="N54" s="146">
        <v>1</v>
      </c>
      <c r="O54" s="145">
        <v>0</v>
      </c>
      <c r="P54" s="146">
        <v>0</v>
      </c>
      <c r="Q54" s="145" t="s">
        <v>60</v>
      </c>
      <c r="R54" s="146">
        <v>1</v>
      </c>
      <c r="S54" s="145">
        <v>0</v>
      </c>
      <c r="T54" s="146">
        <v>0</v>
      </c>
      <c r="U54" s="145">
        <v>0</v>
      </c>
      <c r="V54" s="146">
        <v>0</v>
      </c>
      <c r="W54" s="145">
        <v>0</v>
      </c>
      <c r="X54" s="146">
        <v>0</v>
      </c>
      <c r="Y54" s="145">
        <v>4</v>
      </c>
      <c r="Z54" s="146">
        <v>6</v>
      </c>
      <c r="AA54" s="145">
        <v>0</v>
      </c>
      <c r="AB54" s="146">
        <v>0</v>
      </c>
      <c r="AC54" s="145">
        <v>0</v>
      </c>
      <c r="AD54" s="146">
        <v>0</v>
      </c>
      <c r="AE54" s="145">
        <v>0</v>
      </c>
      <c r="AF54" s="146">
        <v>0</v>
      </c>
      <c r="AG54" s="244">
        <v>20</v>
      </c>
      <c r="AH54" s="297">
        <v>3</v>
      </c>
      <c r="AI54" s="245">
        <v>20</v>
      </c>
      <c r="AJ54" s="311">
        <v>0</v>
      </c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</row>
    <row r="55" spans="1:73" ht="30" customHeight="1">
      <c r="A55" s="103"/>
      <c r="B55" s="165" t="s">
        <v>96</v>
      </c>
      <c r="C55" s="145">
        <v>0</v>
      </c>
      <c r="D55" s="146">
        <v>0</v>
      </c>
      <c r="E55" s="147">
        <v>0</v>
      </c>
      <c r="F55" s="148">
        <v>0</v>
      </c>
      <c r="G55" s="145">
        <v>0</v>
      </c>
      <c r="H55" s="146">
        <v>0</v>
      </c>
      <c r="I55" s="145">
        <v>0</v>
      </c>
      <c r="J55" s="146">
        <v>0</v>
      </c>
      <c r="K55" s="145">
        <v>0</v>
      </c>
      <c r="L55" s="146">
        <v>0</v>
      </c>
      <c r="M55" s="145">
        <v>0</v>
      </c>
      <c r="N55" s="146">
        <v>1</v>
      </c>
      <c r="O55" s="145">
        <v>0</v>
      </c>
      <c r="P55" s="146">
        <v>0</v>
      </c>
      <c r="Q55" s="145">
        <v>0</v>
      </c>
      <c r="R55" s="146">
        <v>0</v>
      </c>
      <c r="S55" s="145">
        <v>0</v>
      </c>
      <c r="T55" s="146">
        <v>7.5</v>
      </c>
      <c r="U55" s="145">
        <v>0</v>
      </c>
      <c r="V55" s="146">
        <v>0</v>
      </c>
      <c r="W55" s="145">
        <v>0</v>
      </c>
      <c r="X55" s="146">
        <v>0</v>
      </c>
      <c r="Y55" s="145">
        <v>0</v>
      </c>
      <c r="Z55" s="146">
        <v>0</v>
      </c>
      <c r="AA55" s="145">
        <v>10</v>
      </c>
      <c r="AB55" s="146">
        <v>1</v>
      </c>
      <c r="AC55" s="145">
        <v>0</v>
      </c>
      <c r="AD55" s="146">
        <v>0</v>
      </c>
      <c r="AE55" s="145">
        <v>5</v>
      </c>
      <c r="AF55" s="146">
        <v>2.5</v>
      </c>
      <c r="AG55" s="244">
        <v>12</v>
      </c>
      <c r="AH55" s="297">
        <v>4</v>
      </c>
      <c r="AI55" s="245">
        <v>12</v>
      </c>
      <c r="AJ55" s="310" t="s">
        <v>123</v>
      </c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</row>
    <row r="56" spans="1:73" ht="30" customHeight="1">
      <c r="A56" s="103"/>
      <c r="B56" s="165" t="s">
        <v>102</v>
      </c>
      <c r="C56" s="145">
        <v>0</v>
      </c>
      <c r="D56" s="146">
        <v>0</v>
      </c>
      <c r="E56" s="147">
        <v>0</v>
      </c>
      <c r="F56" s="148">
        <v>0</v>
      </c>
      <c r="G56" s="145">
        <v>0</v>
      </c>
      <c r="H56" s="146">
        <v>0</v>
      </c>
      <c r="I56" s="145">
        <v>0</v>
      </c>
      <c r="J56" s="146">
        <v>0</v>
      </c>
      <c r="K56" s="145">
        <v>0</v>
      </c>
      <c r="L56" s="146">
        <v>0</v>
      </c>
      <c r="M56" s="145">
        <v>0</v>
      </c>
      <c r="N56" s="146">
        <v>0</v>
      </c>
      <c r="O56" s="145">
        <v>0</v>
      </c>
      <c r="P56" s="146">
        <v>0</v>
      </c>
      <c r="Q56" s="145" t="s">
        <v>60</v>
      </c>
      <c r="R56" s="146">
        <v>1</v>
      </c>
      <c r="S56" s="145">
        <v>0</v>
      </c>
      <c r="T56" s="146">
        <v>6.5</v>
      </c>
      <c r="U56" s="145">
        <v>0</v>
      </c>
      <c r="V56" s="146">
        <v>0</v>
      </c>
      <c r="W56" s="145">
        <v>0</v>
      </c>
      <c r="X56" s="146">
        <v>0</v>
      </c>
      <c r="Y56" s="145">
        <v>0</v>
      </c>
      <c r="Z56" s="146">
        <v>0</v>
      </c>
      <c r="AA56" s="145">
        <v>8</v>
      </c>
      <c r="AB56" s="146">
        <v>2</v>
      </c>
      <c r="AC56" s="145">
        <v>11</v>
      </c>
      <c r="AD56" s="146">
        <v>1</v>
      </c>
      <c r="AE56" s="145">
        <v>0</v>
      </c>
      <c r="AF56" s="146">
        <v>0</v>
      </c>
      <c r="AG56" s="244">
        <v>10.5</v>
      </c>
      <c r="AH56" s="297">
        <v>5</v>
      </c>
      <c r="AI56" s="245">
        <v>10.5</v>
      </c>
      <c r="AJ56" s="310" t="s">
        <v>124</v>
      </c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</row>
    <row r="57" spans="1:73" ht="30" customHeight="1">
      <c r="A57" s="103"/>
      <c r="B57" s="165" t="s">
        <v>117</v>
      </c>
      <c r="C57" s="145">
        <v>0</v>
      </c>
      <c r="D57" s="146">
        <v>0</v>
      </c>
      <c r="E57" s="147">
        <v>0</v>
      </c>
      <c r="F57" s="148">
        <v>0</v>
      </c>
      <c r="G57" s="145">
        <v>0</v>
      </c>
      <c r="H57" s="146">
        <v>0</v>
      </c>
      <c r="I57" s="145">
        <v>0</v>
      </c>
      <c r="J57" s="146">
        <v>0</v>
      </c>
      <c r="K57" s="145">
        <v>0</v>
      </c>
      <c r="L57" s="146">
        <v>0</v>
      </c>
      <c r="M57" s="145">
        <v>0</v>
      </c>
      <c r="N57" s="146">
        <v>0</v>
      </c>
      <c r="O57" s="145">
        <v>0</v>
      </c>
      <c r="P57" s="146">
        <v>0</v>
      </c>
      <c r="Q57" s="145">
        <v>0</v>
      </c>
      <c r="R57" s="146">
        <v>0</v>
      </c>
      <c r="S57" s="145">
        <v>0</v>
      </c>
      <c r="T57" s="146">
        <v>6</v>
      </c>
      <c r="U57" s="145">
        <v>0</v>
      </c>
      <c r="V57" s="146">
        <v>0</v>
      </c>
      <c r="W57" s="145">
        <v>0</v>
      </c>
      <c r="X57" s="146">
        <v>0</v>
      </c>
      <c r="Y57" s="145">
        <v>0</v>
      </c>
      <c r="Z57" s="146">
        <v>0</v>
      </c>
      <c r="AA57" s="145">
        <v>0</v>
      </c>
      <c r="AB57" s="146">
        <v>0</v>
      </c>
      <c r="AC57" s="145">
        <v>7</v>
      </c>
      <c r="AD57" s="146">
        <v>3</v>
      </c>
      <c r="AE57" s="145">
        <v>0</v>
      </c>
      <c r="AF57" s="146">
        <v>0</v>
      </c>
      <c r="AG57" s="244">
        <v>9</v>
      </c>
      <c r="AH57" s="297">
        <v>6</v>
      </c>
      <c r="AI57" s="245">
        <v>9</v>
      </c>
      <c r="AJ57" s="310">
        <v>28</v>
      </c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</row>
    <row r="58" spans="1:73" ht="30" customHeight="1">
      <c r="A58" s="103"/>
      <c r="B58" s="165" t="s">
        <v>101</v>
      </c>
      <c r="C58" s="145">
        <v>0</v>
      </c>
      <c r="D58" s="146">
        <v>0</v>
      </c>
      <c r="E58" s="147">
        <v>0</v>
      </c>
      <c r="F58" s="148">
        <v>0</v>
      </c>
      <c r="G58" s="145">
        <v>0</v>
      </c>
      <c r="H58" s="146">
        <v>0</v>
      </c>
      <c r="I58" s="145">
        <v>0</v>
      </c>
      <c r="J58" s="146">
        <v>0</v>
      </c>
      <c r="K58" s="145">
        <v>0</v>
      </c>
      <c r="L58" s="146">
        <v>0</v>
      </c>
      <c r="M58" s="145">
        <v>0</v>
      </c>
      <c r="N58" s="146">
        <v>0</v>
      </c>
      <c r="O58" s="145">
        <v>9</v>
      </c>
      <c r="P58" s="146">
        <v>1</v>
      </c>
      <c r="Q58" s="145">
        <v>9</v>
      </c>
      <c r="R58" s="146">
        <v>1</v>
      </c>
      <c r="S58" s="145">
        <v>0</v>
      </c>
      <c r="T58" s="146">
        <v>0</v>
      </c>
      <c r="U58" s="145">
        <v>0</v>
      </c>
      <c r="V58" s="146">
        <v>0</v>
      </c>
      <c r="W58" s="145">
        <v>0</v>
      </c>
      <c r="X58" s="146">
        <v>0</v>
      </c>
      <c r="Y58" s="145">
        <v>14</v>
      </c>
      <c r="Z58" s="146">
        <v>1</v>
      </c>
      <c r="AA58" s="145">
        <v>11</v>
      </c>
      <c r="AB58" s="146">
        <v>1</v>
      </c>
      <c r="AC58" s="145">
        <v>12</v>
      </c>
      <c r="AD58" s="146">
        <v>1</v>
      </c>
      <c r="AE58" s="145">
        <v>0</v>
      </c>
      <c r="AF58" s="146">
        <v>0</v>
      </c>
      <c r="AG58" s="244">
        <v>5</v>
      </c>
      <c r="AH58" s="297">
        <v>7</v>
      </c>
      <c r="AI58" s="245">
        <v>5</v>
      </c>
      <c r="AJ58" s="310" t="s">
        <v>125</v>
      </c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</row>
    <row r="59" spans="1:73" ht="30" customHeight="1" thickBot="1">
      <c r="A59" s="103"/>
      <c r="B59" s="165" t="s">
        <v>91</v>
      </c>
      <c r="C59" s="145">
        <v>0</v>
      </c>
      <c r="D59" s="146">
        <v>0</v>
      </c>
      <c r="E59" s="147">
        <v>0</v>
      </c>
      <c r="F59" s="148">
        <v>0</v>
      </c>
      <c r="G59" s="145">
        <v>0</v>
      </c>
      <c r="H59" s="146">
        <v>0</v>
      </c>
      <c r="I59" s="145">
        <v>10</v>
      </c>
      <c r="J59" s="146">
        <v>1</v>
      </c>
      <c r="K59" s="145">
        <v>0</v>
      </c>
      <c r="L59" s="146">
        <v>0</v>
      </c>
      <c r="M59" s="145">
        <v>0</v>
      </c>
      <c r="N59" s="146">
        <v>0</v>
      </c>
      <c r="O59" s="145">
        <v>0</v>
      </c>
      <c r="P59" s="146">
        <v>0</v>
      </c>
      <c r="Q59" s="145">
        <v>0</v>
      </c>
      <c r="R59" s="146">
        <v>0</v>
      </c>
      <c r="S59" s="145">
        <v>0</v>
      </c>
      <c r="T59" s="146">
        <v>0</v>
      </c>
      <c r="U59" s="145">
        <v>0</v>
      </c>
      <c r="V59" s="146">
        <v>0</v>
      </c>
      <c r="W59" s="145">
        <v>0</v>
      </c>
      <c r="X59" s="146">
        <v>0</v>
      </c>
      <c r="Y59" s="145">
        <v>0</v>
      </c>
      <c r="Z59" s="146">
        <v>0</v>
      </c>
      <c r="AA59" s="145">
        <v>0</v>
      </c>
      <c r="AB59" s="146">
        <v>0</v>
      </c>
      <c r="AC59" s="145">
        <v>0</v>
      </c>
      <c r="AD59" s="146">
        <v>0</v>
      </c>
      <c r="AE59" s="145">
        <v>0</v>
      </c>
      <c r="AF59" s="146">
        <v>0</v>
      </c>
      <c r="AG59" s="244">
        <v>1</v>
      </c>
      <c r="AH59" s="297">
        <v>8</v>
      </c>
      <c r="AI59" s="245">
        <v>1</v>
      </c>
      <c r="AJ59" s="310" t="s">
        <v>129</v>
      </c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</row>
    <row r="60" spans="2:36" ht="30" customHeight="1">
      <c r="B60" s="144"/>
      <c r="C60" s="173"/>
      <c r="D60" s="173"/>
      <c r="E60" s="173"/>
      <c r="F60" s="173"/>
      <c r="G60" s="173"/>
      <c r="H60" s="173"/>
      <c r="I60" s="173"/>
      <c r="J60" s="173"/>
      <c r="K60" s="173"/>
      <c r="L60" s="173"/>
      <c r="M60" s="173"/>
      <c r="N60" s="173"/>
      <c r="O60" s="173"/>
      <c r="P60" s="173"/>
      <c r="Q60" s="173"/>
      <c r="R60" s="173"/>
      <c r="S60" s="173"/>
      <c r="T60" s="173"/>
      <c r="U60" s="173"/>
      <c r="V60" s="173"/>
      <c r="W60" s="173"/>
      <c r="X60" s="173"/>
      <c r="Y60" s="173"/>
      <c r="Z60" s="173"/>
      <c r="AA60" s="173"/>
      <c r="AB60" s="173"/>
      <c r="AC60" s="173"/>
      <c r="AD60" s="173"/>
      <c r="AE60" s="173"/>
      <c r="AF60" s="173"/>
      <c r="AG60" s="173"/>
      <c r="AH60" s="173"/>
      <c r="AI60" s="234"/>
      <c r="AJ60" s="234"/>
    </row>
    <row r="61" spans="35:36" ht="24">
      <c r="AI61" s="235"/>
      <c r="AJ61" s="235"/>
    </row>
    <row r="62" spans="35:36" ht="24">
      <c r="AI62" s="235"/>
      <c r="AJ62" s="235"/>
    </row>
    <row r="63" spans="35:36" ht="24">
      <c r="AI63" s="235"/>
      <c r="AJ63" s="235"/>
    </row>
    <row r="64" spans="35:36" ht="24">
      <c r="AI64" s="235"/>
      <c r="AJ64" s="235"/>
    </row>
    <row r="65" spans="35:36" ht="24">
      <c r="AI65" s="235"/>
      <c r="AJ65" s="235"/>
    </row>
    <row r="66" spans="35:36" ht="24">
      <c r="AI66" s="235"/>
      <c r="AJ66" s="235"/>
    </row>
    <row r="67" spans="35:36" ht="24">
      <c r="AI67" s="235"/>
      <c r="AJ67" s="235"/>
    </row>
    <row r="68" spans="35:36" ht="24">
      <c r="AI68" s="235"/>
      <c r="AJ68" s="235"/>
    </row>
    <row r="69" spans="35:36" ht="24">
      <c r="AI69" s="235"/>
      <c r="AJ69" s="235"/>
    </row>
    <row r="70" spans="35:36" ht="24">
      <c r="AI70" s="235"/>
      <c r="AJ70" s="235"/>
    </row>
    <row r="71" spans="35:36" ht="24">
      <c r="AI71" s="235"/>
      <c r="AJ71" s="235"/>
    </row>
    <row r="72" spans="35:36" ht="24">
      <c r="AI72" s="235"/>
      <c r="AJ72" s="235"/>
    </row>
    <row r="73" spans="35:36" ht="24">
      <c r="AI73" s="235"/>
      <c r="AJ73" s="235"/>
    </row>
    <row r="74" spans="35:36" ht="24">
      <c r="AI74" s="235"/>
      <c r="AJ74" s="235"/>
    </row>
    <row r="75" spans="35:36" ht="24">
      <c r="AI75" s="235"/>
      <c r="AJ75" s="235"/>
    </row>
    <row r="76" spans="35:36" ht="24">
      <c r="AI76" s="235"/>
      <c r="AJ76" s="235"/>
    </row>
    <row r="77" spans="35:36" ht="24">
      <c r="AI77" s="235"/>
      <c r="AJ77" s="235"/>
    </row>
    <row r="78" spans="35:36" ht="24">
      <c r="AI78" s="235"/>
      <c r="AJ78" s="235"/>
    </row>
    <row r="79" spans="35:36" ht="24">
      <c r="AI79" s="235"/>
      <c r="AJ79" s="235"/>
    </row>
    <row r="80" spans="35:36" ht="24">
      <c r="AI80" s="235"/>
      <c r="AJ80" s="235"/>
    </row>
    <row r="81" spans="35:36" ht="24">
      <c r="AI81" s="235"/>
      <c r="AJ81" s="235"/>
    </row>
    <row r="82" spans="35:36" ht="24">
      <c r="AI82" s="235"/>
      <c r="AJ82" s="235"/>
    </row>
    <row r="83" spans="35:36" ht="24">
      <c r="AI83" s="235"/>
      <c r="AJ83" s="235"/>
    </row>
    <row r="84" spans="35:36" ht="24">
      <c r="AI84" s="235"/>
      <c r="AJ84" s="235"/>
    </row>
    <row r="85" spans="35:36" ht="24">
      <c r="AI85" s="235"/>
      <c r="AJ85" s="235"/>
    </row>
    <row r="86" spans="35:36" ht="24">
      <c r="AI86" s="235"/>
      <c r="AJ86" s="235"/>
    </row>
    <row r="87" spans="35:36" ht="24">
      <c r="AI87" s="235"/>
      <c r="AJ87" s="235"/>
    </row>
    <row r="88" spans="35:36" ht="24">
      <c r="AI88" s="235"/>
      <c r="AJ88" s="235"/>
    </row>
    <row r="89" spans="35:36" ht="24">
      <c r="AI89" s="235"/>
      <c r="AJ89" s="235"/>
    </row>
    <row r="90" spans="35:36" ht="24">
      <c r="AI90" s="235"/>
      <c r="AJ90" s="235"/>
    </row>
    <row r="91" spans="35:36" ht="24">
      <c r="AI91" s="235"/>
      <c r="AJ91" s="235"/>
    </row>
    <row r="92" spans="35:36" ht="24">
      <c r="AI92" s="235"/>
      <c r="AJ92" s="235"/>
    </row>
    <row r="93" spans="35:36" ht="24">
      <c r="AI93" s="235"/>
      <c r="AJ93" s="235"/>
    </row>
    <row r="94" spans="35:36" ht="24">
      <c r="AI94" s="235"/>
      <c r="AJ94" s="235"/>
    </row>
    <row r="95" spans="35:36" ht="24">
      <c r="AI95" s="235"/>
      <c r="AJ95" s="235"/>
    </row>
    <row r="96" spans="35:36" ht="24">
      <c r="AI96" s="235"/>
      <c r="AJ96" s="235"/>
    </row>
    <row r="97" spans="35:36" ht="24">
      <c r="AI97" s="235"/>
      <c r="AJ97" s="235"/>
    </row>
    <row r="98" spans="35:36" ht="24">
      <c r="AI98" s="235"/>
      <c r="AJ98" s="235"/>
    </row>
    <row r="99" spans="35:36" ht="24">
      <c r="AI99" s="235"/>
      <c r="AJ99" s="235"/>
    </row>
    <row r="100" spans="35:36" ht="24">
      <c r="AI100" s="235"/>
      <c r="AJ100" s="235"/>
    </row>
    <row r="101" spans="35:36" ht="24">
      <c r="AI101" s="235"/>
      <c r="AJ101" s="235"/>
    </row>
    <row r="102" spans="35:36" ht="24">
      <c r="AI102" s="235"/>
      <c r="AJ102" s="235"/>
    </row>
    <row r="103" spans="35:36" ht="24">
      <c r="AI103" s="235"/>
      <c r="AJ103" s="235"/>
    </row>
    <row r="104" spans="35:36" ht="24">
      <c r="AI104" s="235"/>
      <c r="AJ104" s="235"/>
    </row>
    <row r="105" spans="35:36" ht="24">
      <c r="AI105" s="235"/>
      <c r="AJ105" s="235"/>
    </row>
    <row r="106" spans="35:36" ht="24">
      <c r="AI106" s="235"/>
      <c r="AJ106" s="235"/>
    </row>
    <row r="107" spans="35:36" ht="24">
      <c r="AI107" s="235"/>
      <c r="AJ107" s="235"/>
    </row>
    <row r="108" spans="35:36" ht="24">
      <c r="AI108" s="235"/>
      <c r="AJ108" s="235"/>
    </row>
    <row r="109" spans="35:36" ht="24">
      <c r="AI109" s="235"/>
      <c r="AJ109" s="235"/>
    </row>
    <row r="110" spans="35:36" ht="24">
      <c r="AI110" s="235"/>
      <c r="AJ110" s="235"/>
    </row>
    <row r="111" spans="35:36" ht="24">
      <c r="AI111" s="235"/>
      <c r="AJ111" s="235"/>
    </row>
    <row r="112" spans="35:36" ht="24">
      <c r="AI112" s="235"/>
      <c r="AJ112" s="235"/>
    </row>
    <row r="113" spans="35:36" ht="24">
      <c r="AI113" s="235"/>
      <c r="AJ113" s="235"/>
    </row>
    <row r="114" spans="35:36" ht="24">
      <c r="AI114" s="235"/>
      <c r="AJ114" s="235"/>
    </row>
    <row r="115" spans="35:36" ht="24">
      <c r="AI115" s="235"/>
      <c r="AJ115" s="235"/>
    </row>
    <row r="116" spans="35:36" ht="24">
      <c r="AI116" s="235"/>
      <c r="AJ116" s="235"/>
    </row>
    <row r="117" spans="35:36" ht="24">
      <c r="AI117" s="235"/>
      <c r="AJ117" s="235"/>
    </row>
    <row r="118" spans="35:36" ht="24">
      <c r="AI118" s="235"/>
      <c r="AJ118" s="235"/>
    </row>
    <row r="119" spans="35:36" ht="24">
      <c r="AI119" s="235"/>
      <c r="AJ119" s="235"/>
    </row>
    <row r="120" spans="35:36" ht="24">
      <c r="AI120" s="235"/>
      <c r="AJ120" s="235"/>
    </row>
    <row r="121" spans="35:36" ht="24">
      <c r="AI121" s="235"/>
      <c r="AJ121" s="235"/>
    </row>
    <row r="122" spans="35:36" ht="24">
      <c r="AI122" s="235"/>
      <c r="AJ122" s="235"/>
    </row>
    <row r="123" spans="35:36" ht="24">
      <c r="AI123" s="235"/>
      <c r="AJ123" s="235"/>
    </row>
    <row r="124" spans="35:36" ht="24">
      <c r="AI124" s="235"/>
      <c r="AJ124" s="235"/>
    </row>
    <row r="125" spans="35:36" ht="24">
      <c r="AI125" s="235"/>
      <c r="AJ125" s="235"/>
    </row>
    <row r="126" spans="35:36" ht="24">
      <c r="AI126" s="235"/>
      <c r="AJ126" s="235"/>
    </row>
    <row r="127" spans="35:36" ht="24">
      <c r="AI127" s="235"/>
      <c r="AJ127" s="235"/>
    </row>
    <row r="128" spans="35:36" ht="24">
      <c r="AI128" s="235"/>
      <c r="AJ128" s="235"/>
    </row>
    <row r="129" spans="35:36" ht="24">
      <c r="AI129" s="235"/>
      <c r="AJ129" s="235"/>
    </row>
    <row r="130" spans="35:36" ht="24">
      <c r="AI130" s="235"/>
      <c r="AJ130" s="235"/>
    </row>
    <row r="131" spans="35:36" ht="24">
      <c r="AI131" s="235"/>
      <c r="AJ131" s="235"/>
    </row>
    <row r="132" spans="35:36" ht="24">
      <c r="AI132" s="235"/>
      <c r="AJ132" s="235"/>
    </row>
    <row r="133" spans="35:36" ht="24">
      <c r="AI133" s="235"/>
      <c r="AJ133" s="235"/>
    </row>
    <row r="134" spans="35:36" ht="24">
      <c r="AI134" s="235"/>
      <c r="AJ134" s="235"/>
    </row>
    <row r="135" spans="35:36" ht="24">
      <c r="AI135" s="235"/>
      <c r="AJ135" s="235"/>
    </row>
  </sheetData>
  <sheetProtection/>
  <mergeCells count="19">
    <mergeCell ref="S8:T8"/>
    <mergeCell ref="AE8:AF8"/>
    <mergeCell ref="Y8:Z8"/>
    <mergeCell ref="AA8:AB8"/>
    <mergeCell ref="AC8:AD8"/>
    <mergeCell ref="A8:A9"/>
    <mergeCell ref="B8:B9"/>
    <mergeCell ref="E8:F8"/>
    <mergeCell ref="I8:J8"/>
    <mergeCell ref="AG8:AH8"/>
    <mergeCell ref="W8:X8"/>
    <mergeCell ref="AI8:AJ8"/>
    <mergeCell ref="C8:D8"/>
    <mergeCell ref="G8:H8"/>
    <mergeCell ref="K8:L8"/>
    <mergeCell ref="O8:P8"/>
    <mergeCell ref="U8:V8"/>
    <mergeCell ref="M8:N8"/>
    <mergeCell ref="Q8:R8"/>
  </mergeCells>
  <printOptions horizontalCentered="1" verticalCentered="1"/>
  <pageMargins left="0.3937007874015748" right="0.35433070866141736" top="0.25" bottom="0.31496062992125984" header="0.2" footer="0.2362204724409449"/>
  <pageSetup fitToHeight="1" fitToWidth="1" horizontalDpi="600" verticalDpi="600" orientation="landscape" paperSize="8" scale="4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8:BU138"/>
  <sheetViews>
    <sheetView showZeros="0" zoomScale="70" zoomScaleNormal="70" zoomScalePageLayoutView="0" workbookViewId="0" topLeftCell="B1">
      <pane xSplit="1" ySplit="9" topLeftCell="N21" activePane="bottomRight" state="frozen"/>
      <selection pane="topLeft" activeCell="B1" sqref="B1"/>
      <selection pane="topRight" activeCell="C1" sqref="C1"/>
      <selection pane="bottomLeft" activeCell="B10" sqref="B10"/>
      <selection pane="bottomRight" activeCell="T47" sqref="T47"/>
    </sheetView>
  </sheetViews>
  <sheetFormatPr defaultColWidth="9.125" defaultRowHeight="12.75"/>
  <cols>
    <col min="1" max="1" width="4.875" style="1" hidden="1" customWidth="1"/>
    <col min="2" max="2" width="43.00390625" style="1" customWidth="1"/>
    <col min="3" max="4" width="6.625" style="1" customWidth="1"/>
    <col min="5" max="5" width="7.375" style="1" customWidth="1"/>
    <col min="6" max="8" width="6.625" style="1" customWidth="1"/>
    <col min="9" max="9" width="7.625" style="1" customWidth="1"/>
    <col min="10" max="32" width="6.625" style="1" customWidth="1"/>
    <col min="33" max="33" width="14.50390625" style="1" customWidth="1"/>
    <col min="34" max="34" width="12.50390625" style="1" customWidth="1"/>
    <col min="35" max="35" width="15.00390625" style="1" customWidth="1"/>
    <col min="36" max="36" width="13.125" style="1" customWidth="1"/>
    <col min="37" max="37" width="10.125" style="1" bestFit="1" customWidth="1"/>
    <col min="38" max="38" width="13.125" style="336" customWidth="1"/>
    <col min="39" max="16384" width="9.125" style="1" customWidth="1"/>
  </cols>
  <sheetData>
    <row r="7" ht="44.25" customHeight="1" thickBot="1"/>
    <row r="8" spans="1:73" ht="45" customHeight="1">
      <c r="A8" s="723" t="s">
        <v>31</v>
      </c>
      <c r="B8" s="729" t="s">
        <v>61</v>
      </c>
      <c r="C8" s="711" t="s">
        <v>18</v>
      </c>
      <c r="D8" s="707"/>
      <c r="E8" s="706" t="s">
        <v>182</v>
      </c>
      <c r="F8" s="707"/>
      <c r="G8" s="706" t="s">
        <v>22</v>
      </c>
      <c r="H8" s="707"/>
      <c r="I8" s="706" t="s">
        <v>27</v>
      </c>
      <c r="J8" s="707"/>
      <c r="K8" s="706" t="s">
        <v>23</v>
      </c>
      <c r="L8" s="707"/>
      <c r="M8" s="706" t="s">
        <v>25</v>
      </c>
      <c r="N8" s="707"/>
      <c r="O8" s="706" t="s">
        <v>24</v>
      </c>
      <c r="P8" s="707"/>
      <c r="Q8" s="706" t="s">
        <v>178</v>
      </c>
      <c r="R8" s="707"/>
      <c r="S8" s="706" t="s">
        <v>181</v>
      </c>
      <c r="T8" s="707"/>
      <c r="U8" s="706" t="s">
        <v>121</v>
      </c>
      <c r="V8" s="707"/>
      <c r="W8" s="706" t="s">
        <v>122</v>
      </c>
      <c r="X8" s="707"/>
      <c r="Y8" s="706" t="s">
        <v>63</v>
      </c>
      <c r="Z8" s="707"/>
      <c r="AA8" s="706" t="s">
        <v>64</v>
      </c>
      <c r="AB8" s="707"/>
      <c r="AC8" s="706" t="s">
        <v>66</v>
      </c>
      <c r="AD8" s="707"/>
      <c r="AE8" s="706" t="s">
        <v>65</v>
      </c>
      <c r="AF8" s="707"/>
      <c r="AG8" s="727" t="s">
        <v>71</v>
      </c>
      <c r="AH8" s="728"/>
      <c r="AI8" s="727" t="s">
        <v>72</v>
      </c>
      <c r="AJ8" s="728"/>
      <c r="AK8" s="727" t="s">
        <v>142</v>
      </c>
      <c r="AL8" s="728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</row>
    <row r="9" spans="1:73" ht="30" customHeight="1" thickBot="1">
      <c r="A9" s="724"/>
      <c r="B9" s="730"/>
      <c r="C9" s="136" t="s">
        <v>19</v>
      </c>
      <c r="D9" s="135" t="s">
        <v>20</v>
      </c>
      <c r="E9" s="134" t="s">
        <v>19</v>
      </c>
      <c r="F9" s="135" t="s">
        <v>20</v>
      </c>
      <c r="G9" s="134" t="s">
        <v>19</v>
      </c>
      <c r="H9" s="135" t="s">
        <v>20</v>
      </c>
      <c r="I9" s="137" t="s">
        <v>19</v>
      </c>
      <c r="J9" s="138" t="s">
        <v>20</v>
      </c>
      <c r="K9" s="134" t="s">
        <v>19</v>
      </c>
      <c r="L9" s="135" t="s">
        <v>20</v>
      </c>
      <c r="M9" s="134" t="s">
        <v>19</v>
      </c>
      <c r="N9" s="135" t="s">
        <v>20</v>
      </c>
      <c r="O9" s="134" t="s">
        <v>19</v>
      </c>
      <c r="P9" s="135" t="s">
        <v>20</v>
      </c>
      <c r="Q9" s="134" t="s">
        <v>19</v>
      </c>
      <c r="R9" s="135" t="s">
        <v>20</v>
      </c>
      <c r="S9" s="134" t="s">
        <v>19</v>
      </c>
      <c r="T9" s="135" t="s">
        <v>20</v>
      </c>
      <c r="U9" s="134" t="s">
        <v>19</v>
      </c>
      <c r="V9" s="135" t="s">
        <v>20</v>
      </c>
      <c r="W9" s="134" t="s">
        <v>19</v>
      </c>
      <c r="X9" s="135" t="s">
        <v>20</v>
      </c>
      <c r="Y9" s="134" t="s">
        <v>19</v>
      </c>
      <c r="Z9" s="135" t="s">
        <v>20</v>
      </c>
      <c r="AA9" s="134" t="s">
        <v>19</v>
      </c>
      <c r="AB9" s="135" t="s">
        <v>20</v>
      </c>
      <c r="AC9" s="137" t="s">
        <v>19</v>
      </c>
      <c r="AD9" s="138" t="s">
        <v>20</v>
      </c>
      <c r="AE9" s="136" t="s">
        <v>19</v>
      </c>
      <c r="AF9" s="139" t="s">
        <v>20</v>
      </c>
      <c r="AG9" s="349" t="s">
        <v>29</v>
      </c>
      <c r="AH9" s="350" t="s">
        <v>30</v>
      </c>
      <c r="AI9" s="349" t="s">
        <v>29</v>
      </c>
      <c r="AJ9" s="350" t="s">
        <v>30</v>
      </c>
      <c r="AK9" s="349" t="s">
        <v>143</v>
      </c>
      <c r="AL9" s="358" t="s">
        <v>144</v>
      </c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</row>
    <row r="10" spans="1:73" ht="19.5" customHeight="1">
      <c r="A10" s="103"/>
      <c r="B10" s="155" t="s">
        <v>62</v>
      </c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9"/>
      <c r="AH10" s="160"/>
      <c r="AI10" s="159"/>
      <c r="AJ10" s="161"/>
      <c r="AK10" s="426"/>
      <c r="AL10" s="359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</row>
    <row r="11" spans="1:73" ht="19.5" customHeight="1">
      <c r="A11" s="378"/>
      <c r="B11" s="391" t="s">
        <v>74</v>
      </c>
      <c r="C11" s="181">
        <v>7</v>
      </c>
      <c r="D11" s="182">
        <v>8</v>
      </c>
      <c r="E11" s="183" t="s">
        <v>168</v>
      </c>
      <c r="F11" s="180">
        <v>1</v>
      </c>
      <c r="G11" s="179">
        <v>1</v>
      </c>
      <c r="H11" s="180">
        <v>15</v>
      </c>
      <c r="I11" s="179">
        <v>3</v>
      </c>
      <c r="J11" s="180">
        <v>12</v>
      </c>
      <c r="K11" s="183" t="s">
        <v>36</v>
      </c>
      <c r="L11" s="180">
        <v>12</v>
      </c>
      <c r="M11" s="179">
        <v>3</v>
      </c>
      <c r="N11" s="180">
        <v>12</v>
      </c>
      <c r="O11" s="179">
        <v>5</v>
      </c>
      <c r="P11" s="180">
        <v>10</v>
      </c>
      <c r="Q11" s="179">
        <v>3</v>
      </c>
      <c r="R11" s="180">
        <v>12</v>
      </c>
      <c r="S11" s="179">
        <v>9</v>
      </c>
      <c r="T11" s="180">
        <v>6</v>
      </c>
      <c r="U11" s="183" t="s">
        <v>185</v>
      </c>
      <c r="V11" s="180">
        <v>5</v>
      </c>
      <c r="W11" s="179">
        <v>6</v>
      </c>
      <c r="X11" s="180">
        <v>12</v>
      </c>
      <c r="Y11" s="179">
        <v>5</v>
      </c>
      <c r="Z11" s="180">
        <v>10</v>
      </c>
      <c r="AA11" s="179">
        <v>5</v>
      </c>
      <c r="AB11" s="180">
        <v>10</v>
      </c>
      <c r="AC11" s="179">
        <v>1</v>
      </c>
      <c r="AD11" s="180">
        <v>15</v>
      </c>
      <c r="AE11" s="183">
        <v>1</v>
      </c>
      <c r="AF11" s="185">
        <v>15</v>
      </c>
      <c r="AG11" s="290">
        <f aca="true" t="shared" si="0" ref="AG11:AG27">AI11</f>
        <v>155</v>
      </c>
      <c r="AH11" s="364" t="s">
        <v>41</v>
      </c>
      <c r="AI11" s="288">
        <f aca="true" t="shared" si="1" ref="AI11:AI24">D11+F11+H11+J11+L11+N11+P11+R11+V11+Z11+AB11+AD11+AF11+X11+T11</f>
        <v>155</v>
      </c>
      <c r="AJ11" s="364" t="s">
        <v>41</v>
      </c>
      <c r="AK11" s="368">
        <v>1</v>
      </c>
      <c r="AL11" s="365" t="s">
        <v>41</v>
      </c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</row>
    <row r="12" spans="1:73" ht="19.5" customHeight="1">
      <c r="A12" s="379"/>
      <c r="B12" s="392" t="s">
        <v>77</v>
      </c>
      <c r="C12" s="188">
        <v>2</v>
      </c>
      <c r="D12" s="189">
        <v>13</v>
      </c>
      <c r="E12" s="190">
        <v>1</v>
      </c>
      <c r="F12" s="187">
        <v>15</v>
      </c>
      <c r="G12" s="186">
        <v>2</v>
      </c>
      <c r="H12" s="187">
        <v>13</v>
      </c>
      <c r="I12" s="186">
        <v>6</v>
      </c>
      <c r="J12" s="187">
        <v>9</v>
      </c>
      <c r="K12" s="190" t="s">
        <v>33</v>
      </c>
      <c r="L12" s="187">
        <v>8</v>
      </c>
      <c r="M12" s="186">
        <v>1</v>
      </c>
      <c r="N12" s="187">
        <v>15</v>
      </c>
      <c r="O12" s="186">
        <v>4</v>
      </c>
      <c r="P12" s="187">
        <v>11</v>
      </c>
      <c r="Q12" s="186">
        <v>8</v>
      </c>
      <c r="R12" s="187">
        <v>7</v>
      </c>
      <c r="S12" s="186">
        <v>10</v>
      </c>
      <c r="T12" s="187">
        <v>5</v>
      </c>
      <c r="U12" s="190">
        <v>1</v>
      </c>
      <c r="V12" s="187">
        <v>15</v>
      </c>
      <c r="W12" s="186">
        <v>1</v>
      </c>
      <c r="X12" s="187">
        <v>18</v>
      </c>
      <c r="Y12" s="186">
        <v>1</v>
      </c>
      <c r="Z12" s="187">
        <v>15</v>
      </c>
      <c r="AA12" s="186">
        <v>11</v>
      </c>
      <c r="AB12" s="187">
        <v>4</v>
      </c>
      <c r="AC12" s="186"/>
      <c r="AD12" s="187"/>
      <c r="AE12" s="190" t="s">
        <v>191</v>
      </c>
      <c r="AF12" s="192">
        <v>2</v>
      </c>
      <c r="AG12" s="291">
        <f t="shared" si="0"/>
        <v>150</v>
      </c>
      <c r="AH12" s="348" t="s">
        <v>37</v>
      </c>
      <c r="AI12" s="273">
        <f t="shared" si="1"/>
        <v>150</v>
      </c>
      <c r="AJ12" s="348" t="s">
        <v>37</v>
      </c>
      <c r="AK12" s="369">
        <v>2</v>
      </c>
      <c r="AL12" s="366" t="s">
        <v>37</v>
      </c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</row>
    <row r="13" spans="1:73" ht="19.5" customHeight="1">
      <c r="A13" s="379"/>
      <c r="B13" s="392" t="s">
        <v>76</v>
      </c>
      <c r="C13" s="188">
        <v>1</v>
      </c>
      <c r="D13" s="189">
        <v>15</v>
      </c>
      <c r="E13" s="190">
        <v>2</v>
      </c>
      <c r="F13" s="187">
        <v>13</v>
      </c>
      <c r="G13" s="186">
        <v>3</v>
      </c>
      <c r="H13" s="187">
        <v>12</v>
      </c>
      <c r="I13" s="186">
        <v>2</v>
      </c>
      <c r="J13" s="187">
        <v>13</v>
      </c>
      <c r="K13" s="190" t="s">
        <v>131</v>
      </c>
      <c r="L13" s="187">
        <v>1</v>
      </c>
      <c r="M13" s="186">
        <v>5</v>
      </c>
      <c r="N13" s="187">
        <v>10</v>
      </c>
      <c r="O13" s="186">
        <v>15</v>
      </c>
      <c r="P13" s="187">
        <v>1</v>
      </c>
      <c r="Q13" s="186">
        <v>15</v>
      </c>
      <c r="R13" s="187">
        <v>1</v>
      </c>
      <c r="S13" s="186">
        <v>3</v>
      </c>
      <c r="T13" s="187">
        <v>12</v>
      </c>
      <c r="U13" s="190" t="s">
        <v>183</v>
      </c>
      <c r="V13" s="187">
        <v>11</v>
      </c>
      <c r="W13" s="186">
        <v>3</v>
      </c>
      <c r="X13" s="187">
        <v>15</v>
      </c>
      <c r="Y13" s="186">
        <v>3</v>
      </c>
      <c r="Z13" s="187">
        <v>12</v>
      </c>
      <c r="AA13" s="186">
        <v>14</v>
      </c>
      <c r="AB13" s="187">
        <v>1</v>
      </c>
      <c r="AC13" s="186">
        <v>5</v>
      </c>
      <c r="AD13" s="187">
        <v>10</v>
      </c>
      <c r="AE13" s="190" t="s">
        <v>59</v>
      </c>
      <c r="AF13" s="192">
        <v>8</v>
      </c>
      <c r="AG13" s="291">
        <f t="shared" si="0"/>
        <v>135</v>
      </c>
      <c r="AH13" s="348" t="s">
        <v>36</v>
      </c>
      <c r="AI13" s="273">
        <f t="shared" si="1"/>
        <v>135</v>
      </c>
      <c r="AJ13" s="348" t="s">
        <v>36</v>
      </c>
      <c r="AK13" s="369">
        <v>3</v>
      </c>
      <c r="AL13" s="366" t="s">
        <v>36</v>
      </c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</row>
    <row r="14" spans="1:73" ht="19.5" customHeight="1">
      <c r="A14" s="379"/>
      <c r="B14" s="392" t="s">
        <v>73</v>
      </c>
      <c r="C14" s="188">
        <v>6</v>
      </c>
      <c r="D14" s="189">
        <v>9</v>
      </c>
      <c r="E14" s="190" t="s">
        <v>167</v>
      </c>
      <c r="F14" s="187">
        <v>6</v>
      </c>
      <c r="G14" s="186">
        <v>5</v>
      </c>
      <c r="H14" s="187">
        <v>10</v>
      </c>
      <c r="I14" s="186"/>
      <c r="J14" s="187"/>
      <c r="K14" s="190" t="s">
        <v>37</v>
      </c>
      <c r="L14" s="187">
        <v>13</v>
      </c>
      <c r="M14" s="190" t="s">
        <v>42</v>
      </c>
      <c r="N14" s="187">
        <v>2</v>
      </c>
      <c r="O14" s="190" t="s">
        <v>159</v>
      </c>
      <c r="P14" s="187">
        <v>1</v>
      </c>
      <c r="Q14" s="186"/>
      <c r="R14" s="187"/>
      <c r="S14" s="186"/>
      <c r="T14" s="187"/>
      <c r="U14" s="190" t="s">
        <v>183</v>
      </c>
      <c r="V14" s="187">
        <v>11</v>
      </c>
      <c r="W14" s="186">
        <v>5</v>
      </c>
      <c r="X14" s="187">
        <v>13</v>
      </c>
      <c r="Y14" s="186">
        <v>4</v>
      </c>
      <c r="Z14" s="187">
        <v>11</v>
      </c>
      <c r="AA14" s="186">
        <v>4</v>
      </c>
      <c r="AB14" s="187">
        <v>11</v>
      </c>
      <c r="AC14" s="186">
        <v>3</v>
      </c>
      <c r="AD14" s="187">
        <v>12</v>
      </c>
      <c r="AE14" s="190">
        <v>4</v>
      </c>
      <c r="AF14" s="192">
        <v>11</v>
      </c>
      <c r="AG14" s="291">
        <f t="shared" si="0"/>
        <v>110</v>
      </c>
      <c r="AH14" s="348" t="s">
        <v>39</v>
      </c>
      <c r="AI14" s="273">
        <f t="shared" si="1"/>
        <v>110</v>
      </c>
      <c r="AJ14" s="354"/>
      <c r="AK14" s="369">
        <v>4</v>
      </c>
      <c r="AL14" s="366" t="s">
        <v>39</v>
      </c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</row>
    <row r="15" spans="1:73" ht="19.5" customHeight="1">
      <c r="A15" s="379"/>
      <c r="B15" s="392" t="s">
        <v>80</v>
      </c>
      <c r="C15" s="188">
        <v>8</v>
      </c>
      <c r="D15" s="189">
        <v>7</v>
      </c>
      <c r="E15" s="190" t="s">
        <v>167</v>
      </c>
      <c r="F15" s="187">
        <v>6</v>
      </c>
      <c r="G15" s="186">
        <v>10</v>
      </c>
      <c r="H15" s="187">
        <v>5</v>
      </c>
      <c r="I15" s="186">
        <v>5</v>
      </c>
      <c r="J15" s="187">
        <v>10</v>
      </c>
      <c r="K15" s="190" t="s">
        <v>32</v>
      </c>
      <c r="L15" s="187">
        <v>4</v>
      </c>
      <c r="M15" s="186">
        <v>12</v>
      </c>
      <c r="N15" s="187">
        <v>3</v>
      </c>
      <c r="O15" s="186">
        <v>8</v>
      </c>
      <c r="P15" s="187">
        <v>7</v>
      </c>
      <c r="Q15" s="186">
        <v>6</v>
      </c>
      <c r="R15" s="187">
        <v>9</v>
      </c>
      <c r="S15" s="186">
        <v>7</v>
      </c>
      <c r="T15" s="187">
        <v>8</v>
      </c>
      <c r="U15" s="190" t="s">
        <v>185</v>
      </c>
      <c r="V15" s="187">
        <v>5</v>
      </c>
      <c r="W15" s="186">
        <v>7</v>
      </c>
      <c r="X15" s="187">
        <v>8</v>
      </c>
      <c r="Y15" s="186">
        <v>2</v>
      </c>
      <c r="Z15" s="187">
        <v>13</v>
      </c>
      <c r="AA15" s="186">
        <v>15</v>
      </c>
      <c r="AB15" s="187">
        <v>1</v>
      </c>
      <c r="AC15" s="186">
        <v>7</v>
      </c>
      <c r="AD15" s="187">
        <v>8</v>
      </c>
      <c r="AE15" s="190" t="s">
        <v>190</v>
      </c>
      <c r="AF15" s="192">
        <v>6</v>
      </c>
      <c r="AG15" s="291">
        <f t="shared" si="0"/>
        <v>100</v>
      </c>
      <c r="AH15" s="348" t="s">
        <v>40</v>
      </c>
      <c r="AI15" s="273">
        <f t="shared" si="1"/>
        <v>100</v>
      </c>
      <c r="AJ15" s="348" t="s">
        <v>39</v>
      </c>
      <c r="AK15" s="369">
        <v>5</v>
      </c>
      <c r="AL15" s="366" t="s">
        <v>40</v>
      </c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</row>
    <row r="16" spans="1:73" ht="19.5" customHeight="1">
      <c r="A16" s="379"/>
      <c r="B16" s="392" t="s">
        <v>82</v>
      </c>
      <c r="C16" s="188">
        <v>12</v>
      </c>
      <c r="D16" s="189">
        <v>3</v>
      </c>
      <c r="E16" s="190" t="s">
        <v>167</v>
      </c>
      <c r="F16" s="187">
        <v>6</v>
      </c>
      <c r="G16" s="186">
        <v>14</v>
      </c>
      <c r="H16" s="187">
        <v>1</v>
      </c>
      <c r="I16" s="218" t="s">
        <v>134</v>
      </c>
      <c r="J16" s="187">
        <v>4</v>
      </c>
      <c r="K16" s="190" t="s">
        <v>39</v>
      </c>
      <c r="L16" s="187">
        <v>11</v>
      </c>
      <c r="M16" s="186"/>
      <c r="N16" s="187"/>
      <c r="O16" s="186">
        <v>17</v>
      </c>
      <c r="P16" s="187">
        <v>1</v>
      </c>
      <c r="Q16" s="186"/>
      <c r="R16" s="187"/>
      <c r="S16" s="186">
        <v>2</v>
      </c>
      <c r="T16" s="187">
        <v>13</v>
      </c>
      <c r="U16" s="190" t="s">
        <v>185</v>
      </c>
      <c r="V16" s="187">
        <v>5</v>
      </c>
      <c r="W16" s="186">
        <v>4</v>
      </c>
      <c r="X16" s="187">
        <v>14</v>
      </c>
      <c r="Y16" s="186">
        <v>6</v>
      </c>
      <c r="Z16" s="187">
        <v>9</v>
      </c>
      <c r="AA16" s="186">
        <v>7</v>
      </c>
      <c r="AB16" s="187">
        <v>8</v>
      </c>
      <c r="AC16" s="186">
        <v>6</v>
      </c>
      <c r="AD16" s="187">
        <v>9</v>
      </c>
      <c r="AE16" s="190" t="s">
        <v>59</v>
      </c>
      <c r="AF16" s="192">
        <v>8</v>
      </c>
      <c r="AG16" s="291">
        <f t="shared" si="0"/>
        <v>92</v>
      </c>
      <c r="AH16" s="348" t="s">
        <v>38</v>
      </c>
      <c r="AI16" s="273">
        <f t="shared" si="1"/>
        <v>92</v>
      </c>
      <c r="AJ16" s="348" t="s">
        <v>40</v>
      </c>
      <c r="AK16" s="369">
        <v>6</v>
      </c>
      <c r="AL16" s="366" t="s">
        <v>38</v>
      </c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</row>
    <row r="17" spans="1:73" ht="19.5" customHeight="1">
      <c r="A17" s="379"/>
      <c r="B17" s="392" t="s">
        <v>79</v>
      </c>
      <c r="C17" s="188">
        <v>4</v>
      </c>
      <c r="D17" s="189">
        <v>11</v>
      </c>
      <c r="E17" s="190" t="s">
        <v>164</v>
      </c>
      <c r="F17" s="187">
        <v>12</v>
      </c>
      <c r="G17" s="186"/>
      <c r="H17" s="187"/>
      <c r="I17" s="186">
        <v>8</v>
      </c>
      <c r="J17" s="187">
        <v>7</v>
      </c>
      <c r="K17" s="190" t="s">
        <v>43</v>
      </c>
      <c r="L17" s="187">
        <v>3</v>
      </c>
      <c r="M17" s="186">
        <v>2</v>
      </c>
      <c r="N17" s="187">
        <v>13</v>
      </c>
      <c r="O17" s="186">
        <v>24</v>
      </c>
      <c r="P17" s="187">
        <v>1</v>
      </c>
      <c r="Q17" s="186" t="s">
        <v>180</v>
      </c>
      <c r="R17" s="187">
        <v>1.5</v>
      </c>
      <c r="S17" s="186">
        <v>6</v>
      </c>
      <c r="T17" s="187">
        <v>9</v>
      </c>
      <c r="U17" s="190"/>
      <c r="V17" s="187"/>
      <c r="W17" s="186">
        <v>6</v>
      </c>
      <c r="X17" s="187">
        <v>9</v>
      </c>
      <c r="Y17" s="186">
        <v>12</v>
      </c>
      <c r="Z17" s="187">
        <v>3</v>
      </c>
      <c r="AA17" s="186">
        <v>6</v>
      </c>
      <c r="AB17" s="187">
        <v>9</v>
      </c>
      <c r="AC17" s="186">
        <v>4</v>
      </c>
      <c r="AD17" s="187">
        <v>11</v>
      </c>
      <c r="AE17" s="190" t="s">
        <v>191</v>
      </c>
      <c r="AF17" s="192">
        <v>2</v>
      </c>
      <c r="AG17" s="291">
        <f t="shared" si="0"/>
        <v>91.5</v>
      </c>
      <c r="AH17" s="348" t="s">
        <v>33</v>
      </c>
      <c r="AI17" s="273">
        <f t="shared" si="1"/>
        <v>91.5</v>
      </c>
      <c r="AJ17" s="370" t="s">
        <v>38</v>
      </c>
      <c r="AK17" s="369">
        <v>7</v>
      </c>
      <c r="AL17" s="366" t="s">
        <v>33</v>
      </c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</row>
    <row r="18" spans="1:73" ht="19.5" customHeight="1">
      <c r="A18" s="379"/>
      <c r="B18" s="392" t="s">
        <v>78</v>
      </c>
      <c r="C18" s="188">
        <v>3</v>
      </c>
      <c r="D18" s="189">
        <v>12</v>
      </c>
      <c r="E18" s="190" t="s">
        <v>167</v>
      </c>
      <c r="F18" s="187">
        <v>6</v>
      </c>
      <c r="G18" s="186">
        <v>15</v>
      </c>
      <c r="H18" s="187">
        <v>1</v>
      </c>
      <c r="I18" s="204">
        <v>4</v>
      </c>
      <c r="J18" s="187">
        <v>11</v>
      </c>
      <c r="K18" s="190" t="s">
        <v>139</v>
      </c>
      <c r="L18" s="187">
        <v>1</v>
      </c>
      <c r="M18" s="186">
        <v>15</v>
      </c>
      <c r="N18" s="187">
        <v>1</v>
      </c>
      <c r="O18" s="186">
        <v>29</v>
      </c>
      <c r="P18" s="187">
        <v>1</v>
      </c>
      <c r="Q18" s="186">
        <v>4</v>
      </c>
      <c r="R18" s="187">
        <v>11</v>
      </c>
      <c r="S18" s="186"/>
      <c r="T18" s="187"/>
      <c r="U18" s="190" t="s">
        <v>185</v>
      </c>
      <c r="V18" s="187">
        <v>5</v>
      </c>
      <c r="W18" s="186">
        <v>1</v>
      </c>
      <c r="X18" s="187">
        <v>15</v>
      </c>
      <c r="Y18" s="186">
        <v>9</v>
      </c>
      <c r="Z18" s="187">
        <v>6</v>
      </c>
      <c r="AA18" s="186">
        <v>8</v>
      </c>
      <c r="AB18" s="187">
        <v>7</v>
      </c>
      <c r="AC18" s="186">
        <v>8</v>
      </c>
      <c r="AD18" s="187">
        <v>7</v>
      </c>
      <c r="AE18" s="190" t="s">
        <v>191</v>
      </c>
      <c r="AF18" s="192">
        <v>2</v>
      </c>
      <c r="AG18" s="291">
        <f t="shared" si="0"/>
        <v>86</v>
      </c>
      <c r="AH18" s="348" t="s">
        <v>35</v>
      </c>
      <c r="AI18" s="273">
        <f t="shared" si="1"/>
        <v>86</v>
      </c>
      <c r="AJ18" s="370" t="s">
        <v>33</v>
      </c>
      <c r="AK18" s="369">
        <v>8</v>
      </c>
      <c r="AL18" s="366" t="s">
        <v>35</v>
      </c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</row>
    <row r="19" spans="1:73" ht="19.5" customHeight="1">
      <c r="A19" s="379"/>
      <c r="B19" s="392" t="s">
        <v>98</v>
      </c>
      <c r="C19" s="188"/>
      <c r="D19" s="189"/>
      <c r="E19" s="190" t="s">
        <v>166</v>
      </c>
      <c r="F19" s="187">
        <v>10</v>
      </c>
      <c r="G19" s="186">
        <v>13</v>
      </c>
      <c r="H19" s="187">
        <v>2</v>
      </c>
      <c r="I19" s="186"/>
      <c r="J19" s="187"/>
      <c r="K19" s="190" t="s">
        <v>41</v>
      </c>
      <c r="L19" s="187">
        <v>15</v>
      </c>
      <c r="M19" s="186"/>
      <c r="N19" s="187"/>
      <c r="O19" s="186">
        <v>30</v>
      </c>
      <c r="P19" s="187">
        <v>1</v>
      </c>
      <c r="Q19" s="186"/>
      <c r="R19" s="187"/>
      <c r="S19" s="186"/>
      <c r="T19" s="187"/>
      <c r="U19" s="190" t="s">
        <v>36</v>
      </c>
      <c r="V19" s="187">
        <v>12</v>
      </c>
      <c r="W19" s="186">
        <v>3</v>
      </c>
      <c r="X19" s="187">
        <v>12</v>
      </c>
      <c r="Y19" s="186"/>
      <c r="Z19" s="187"/>
      <c r="AA19" s="186"/>
      <c r="AB19" s="187"/>
      <c r="AC19" s="186"/>
      <c r="AD19" s="187"/>
      <c r="AE19" s="190" t="s">
        <v>190</v>
      </c>
      <c r="AF19" s="192">
        <v>6</v>
      </c>
      <c r="AG19" s="291">
        <f t="shared" si="0"/>
        <v>58</v>
      </c>
      <c r="AH19" s="348" t="s">
        <v>34</v>
      </c>
      <c r="AI19" s="273">
        <f t="shared" si="1"/>
        <v>58</v>
      </c>
      <c r="AJ19" s="348" t="s">
        <v>42</v>
      </c>
      <c r="AK19" s="369">
        <v>9</v>
      </c>
      <c r="AL19" s="366" t="s">
        <v>34</v>
      </c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</row>
    <row r="20" spans="1:73" ht="19.5" customHeight="1">
      <c r="A20" s="379"/>
      <c r="B20" s="392" t="s">
        <v>2</v>
      </c>
      <c r="C20" s="188"/>
      <c r="D20" s="189"/>
      <c r="E20" s="190" t="s">
        <v>168</v>
      </c>
      <c r="F20" s="187">
        <v>1</v>
      </c>
      <c r="G20" s="186"/>
      <c r="H20" s="187"/>
      <c r="I20" s="186">
        <v>1</v>
      </c>
      <c r="J20" s="187">
        <v>15</v>
      </c>
      <c r="K20" s="190" t="s">
        <v>34</v>
      </c>
      <c r="L20" s="187">
        <v>6</v>
      </c>
      <c r="M20" s="186">
        <v>11</v>
      </c>
      <c r="N20" s="187">
        <v>4</v>
      </c>
      <c r="O20" s="186">
        <v>20</v>
      </c>
      <c r="P20" s="187">
        <v>1</v>
      </c>
      <c r="Q20" s="186"/>
      <c r="R20" s="187"/>
      <c r="S20" s="186"/>
      <c r="T20" s="187"/>
      <c r="U20" s="190">
        <v>2</v>
      </c>
      <c r="V20" s="187">
        <v>13</v>
      </c>
      <c r="W20" s="186">
        <v>2</v>
      </c>
      <c r="X20" s="187">
        <v>13</v>
      </c>
      <c r="Y20" s="186"/>
      <c r="Z20" s="187"/>
      <c r="AA20" s="186"/>
      <c r="AB20" s="187"/>
      <c r="AC20" s="186"/>
      <c r="AD20" s="187"/>
      <c r="AE20" s="190"/>
      <c r="AF20" s="192"/>
      <c r="AG20" s="291">
        <f t="shared" si="0"/>
        <v>53</v>
      </c>
      <c r="AH20" s="348" t="s">
        <v>44</v>
      </c>
      <c r="AI20" s="273">
        <f t="shared" si="1"/>
        <v>53</v>
      </c>
      <c r="AJ20" s="348" t="s">
        <v>49</v>
      </c>
      <c r="AK20" s="369">
        <v>10</v>
      </c>
      <c r="AL20" s="366" t="s">
        <v>44</v>
      </c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</row>
    <row r="21" spans="1:73" ht="19.5" customHeight="1">
      <c r="A21" s="379">
        <v>1</v>
      </c>
      <c r="B21" s="392" t="s">
        <v>75</v>
      </c>
      <c r="C21" s="188">
        <v>5</v>
      </c>
      <c r="D21" s="189">
        <v>10</v>
      </c>
      <c r="E21" s="190" t="s">
        <v>167</v>
      </c>
      <c r="F21" s="187">
        <v>6</v>
      </c>
      <c r="G21" s="186"/>
      <c r="H21" s="187"/>
      <c r="I21" s="186"/>
      <c r="J21" s="187"/>
      <c r="K21" s="190"/>
      <c r="L21" s="187"/>
      <c r="M21" s="186"/>
      <c r="N21" s="187"/>
      <c r="O21" s="186">
        <v>36</v>
      </c>
      <c r="P21" s="187">
        <v>1</v>
      </c>
      <c r="Q21" s="186"/>
      <c r="R21" s="187"/>
      <c r="S21" s="186"/>
      <c r="T21" s="187"/>
      <c r="U21" s="190" t="s">
        <v>36</v>
      </c>
      <c r="V21" s="187">
        <v>12</v>
      </c>
      <c r="W21" s="186">
        <v>5</v>
      </c>
      <c r="X21" s="187">
        <v>10</v>
      </c>
      <c r="Y21" s="186"/>
      <c r="Z21" s="187"/>
      <c r="AA21" s="186"/>
      <c r="AB21" s="187"/>
      <c r="AC21" s="186"/>
      <c r="AD21" s="187"/>
      <c r="AE21" s="190" t="s">
        <v>191</v>
      </c>
      <c r="AF21" s="192">
        <v>2</v>
      </c>
      <c r="AG21" s="291">
        <f t="shared" si="0"/>
        <v>41</v>
      </c>
      <c r="AH21" s="348" t="s">
        <v>32</v>
      </c>
      <c r="AI21" s="273">
        <f t="shared" si="1"/>
        <v>41</v>
      </c>
      <c r="AJ21" s="348" t="s">
        <v>131</v>
      </c>
      <c r="AK21" s="369">
        <v>11</v>
      </c>
      <c r="AL21" s="366" t="s">
        <v>32</v>
      </c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</row>
    <row r="22" spans="1:73" ht="19.5" customHeight="1">
      <c r="A22" s="379"/>
      <c r="B22" s="392" t="s">
        <v>83</v>
      </c>
      <c r="C22" s="188"/>
      <c r="D22" s="189"/>
      <c r="E22" s="190" t="s">
        <v>167</v>
      </c>
      <c r="F22" s="187">
        <v>6</v>
      </c>
      <c r="G22" s="186">
        <v>17</v>
      </c>
      <c r="H22" s="187">
        <v>1</v>
      </c>
      <c r="I22" s="186"/>
      <c r="J22" s="187"/>
      <c r="K22" s="190" t="s">
        <v>42</v>
      </c>
      <c r="L22" s="187">
        <v>2</v>
      </c>
      <c r="M22" s="186"/>
      <c r="N22" s="187"/>
      <c r="O22" s="186">
        <v>2</v>
      </c>
      <c r="P22" s="187">
        <v>13</v>
      </c>
      <c r="Q22" s="186" t="s">
        <v>180</v>
      </c>
      <c r="R22" s="187">
        <v>1.5</v>
      </c>
      <c r="S22" s="186"/>
      <c r="T22" s="187"/>
      <c r="U22" s="190" t="s">
        <v>185</v>
      </c>
      <c r="V22" s="187">
        <v>5</v>
      </c>
      <c r="W22" s="186">
        <v>15</v>
      </c>
      <c r="X22" s="187">
        <v>1</v>
      </c>
      <c r="Y22" s="186"/>
      <c r="Z22" s="187"/>
      <c r="AA22" s="186">
        <v>18</v>
      </c>
      <c r="AB22" s="187">
        <v>1</v>
      </c>
      <c r="AC22" s="186">
        <v>13</v>
      </c>
      <c r="AD22" s="187">
        <v>2</v>
      </c>
      <c r="AE22" s="190" t="s">
        <v>193</v>
      </c>
      <c r="AF22" s="192">
        <v>1</v>
      </c>
      <c r="AG22" s="291">
        <f t="shared" si="0"/>
        <v>33.5</v>
      </c>
      <c r="AH22" s="348" t="s">
        <v>43</v>
      </c>
      <c r="AI22" s="273">
        <f t="shared" si="1"/>
        <v>33.5</v>
      </c>
      <c r="AJ22" s="348" t="s">
        <v>132</v>
      </c>
      <c r="AK22" s="369">
        <v>12</v>
      </c>
      <c r="AL22" s="366" t="s">
        <v>43</v>
      </c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</row>
    <row r="23" spans="1:73" ht="19.5" customHeight="1">
      <c r="A23" s="379"/>
      <c r="B23" s="392" t="s">
        <v>99</v>
      </c>
      <c r="C23" s="188">
        <v>17</v>
      </c>
      <c r="D23" s="189">
        <v>1</v>
      </c>
      <c r="E23" s="190" t="s">
        <v>168</v>
      </c>
      <c r="F23" s="187">
        <v>1</v>
      </c>
      <c r="G23" s="186">
        <v>6</v>
      </c>
      <c r="H23" s="187">
        <v>9</v>
      </c>
      <c r="I23" s="186"/>
      <c r="J23" s="187"/>
      <c r="K23" s="190" t="s">
        <v>40</v>
      </c>
      <c r="L23" s="187">
        <v>10</v>
      </c>
      <c r="M23" s="186">
        <v>16</v>
      </c>
      <c r="N23" s="187">
        <v>1</v>
      </c>
      <c r="O23" s="186">
        <v>23</v>
      </c>
      <c r="P23" s="187">
        <v>1</v>
      </c>
      <c r="Q23" s="186"/>
      <c r="R23" s="187"/>
      <c r="S23" s="186"/>
      <c r="T23" s="187"/>
      <c r="U23" s="190"/>
      <c r="V23" s="187"/>
      <c r="W23" s="186">
        <v>10</v>
      </c>
      <c r="X23" s="187">
        <v>5</v>
      </c>
      <c r="Y23" s="186"/>
      <c r="Z23" s="187"/>
      <c r="AA23" s="186"/>
      <c r="AB23" s="187"/>
      <c r="AC23" s="186"/>
      <c r="AD23" s="187"/>
      <c r="AE23" s="190"/>
      <c r="AF23" s="192"/>
      <c r="AG23" s="291">
        <f t="shared" si="0"/>
        <v>28</v>
      </c>
      <c r="AH23" s="348" t="s">
        <v>42</v>
      </c>
      <c r="AI23" s="273">
        <f t="shared" si="1"/>
        <v>28</v>
      </c>
      <c r="AJ23" s="348" t="s">
        <v>126</v>
      </c>
      <c r="AK23" s="369">
        <v>13</v>
      </c>
      <c r="AL23" s="366" t="s">
        <v>42</v>
      </c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</row>
    <row r="24" spans="1:73" ht="19.5" customHeight="1">
      <c r="A24" s="380"/>
      <c r="B24" s="392" t="s">
        <v>87</v>
      </c>
      <c r="C24" s="195"/>
      <c r="D24" s="196"/>
      <c r="E24" s="197" t="s">
        <v>168</v>
      </c>
      <c r="F24" s="194">
        <v>1</v>
      </c>
      <c r="G24" s="197"/>
      <c r="H24" s="194"/>
      <c r="I24" s="197"/>
      <c r="J24" s="194"/>
      <c r="K24" s="197"/>
      <c r="L24" s="194"/>
      <c r="M24" s="197" t="s">
        <v>39</v>
      </c>
      <c r="N24" s="194">
        <v>11</v>
      </c>
      <c r="O24" s="197" t="s">
        <v>141</v>
      </c>
      <c r="P24" s="194">
        <v>1</v>
      </c>
      <c r="Q24" s="197"/>
      <c r="R24" s="194"/>
      <c r="S24" s="197"/>
      <c r="T24" s="194"/>
      <c r="U24" s="197" t="s">
        <v>184</v>
      </c>
      <c r="V24" s="194">
        <v>7</v>
      </c>
      <c r="W24" s="197" t="s">
        <v>35</v>
      </c>
      <c r="X24" s="194">
        <v>7</v>
      </c>
      <c r="Y24" s="197"/>
      <c r="Z24" s="194"/>
      <c r="AA24" s="197"/>
      <c r="AB24" s="187"/>
      <c r="AC24" s="190"/>
      <c r="AD24" s="187"/>
      <c r="AE24" s="190"/>
      <c r="AF24" s="192"/>
      <c r="AG24" s="291">
        <f t="shared" si="0"/>
        <v>27</v>
      </c>
      <c r="AH24" s="348" t="s">
        <v>47</v>
      </c>
      <c r="AI24" s="273">
        <f t="shared" si="1"/>
        <v>27</v>
      </c>
      <c r="AJ24" s="348" t="s">
        <v>139</v>
      </c>
      <c r="AK24" s="369">
        <v>14</v>
      </c>
      <c r="AL24" s="366" t="s">
        <v>47</v>
      </c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</row>
    <row r="25" spans="1:38" ht="19.5" customHeight="1" hidden="1">
      <c r="A25" s="103"/>
      <c r="B25" s="166" t="s">
        <v>81</v>
      </c>
      <c r="C25" s="195"/>
      <c r="D25" s="196"/>
      <c r="E25" s="197"/>
      <c r="F25" s="194"/>
      <c r="G25" s="193"/>
      <c r="H25" s="194"/>
      <c r="I25" s="193"/>
      <c r="J25" s="194"/>
      <c r="K25" s="197"/>
      <c r="L25" s="194"/>
      <c r="M25" s="193"/>
      <c r="N25" s="194"/>
      <c r="O25" s="193"/>
      <c r="P25" s="194"/>
      <c r="Q25" s="193"/>
      <c r="R25" s="194"/>
      <c r="S25" s="193"/>
      <c r="T25" s="194"/>
      <c r="U25" s="197"/>
      <c r="V25" s="194"/>
      <c r="W25" s="193"/>
      <c r="X25" s="194"/>
      <c r="Y25" s="193"/>
      <c r="Z25" s="194"/>
      <c r="AA25" s="193"/>
      <c r="AB25" s="187"/>
      <c r="AC25" s="186"/>
      <c r="AD25" s="187"/>
      <c r="AE25" s="186"/>
      <c r="AF25" s="187"/>
      <c r="AG25" s="291" t="e">
        <f t="shared" si="0"/>
        <v>#REF!</v>
      </c>
      <c r="AH25" s="348" t="s">
        <v>49</v>
      </c>
      <c r="AI25" s="273" t="e">
        <f>#REF!+D25+F25+H25+J25+L25+N25+P25+R25+V25+Z25+AB25+AD25+AF25+X25+T25</f>
        <v>#REF!</v>
      </c>
      <c r="AJ25" s="297"/>
      <c r="AK25" s="369">
        <v>2</v>
      </c>
      <c r="AL25" s="360"/>
    </row>
    <row r="26" spans="1:38" ht="19.5" customHeight="1" hidden="1">
      <c r="A26" s="103"/>
      <c r="B26" s="166" t="s">
        <v>115</v>
      </c>
      <c r="C26" s="195"/>
      <c r="D26" s="196"/>
      <c r="E26" s="197"/>
      <c r="F26" s="194"/>
      <c r="G26" s="193"/>
      <c r="H26" s="194"/>
      <c r="I26" s="193"/>
      <c r="J26" s="194"/>
      <c r="K26" s="197"/>
      <c r="L26" s="194"/>
      <c r="M26" s="193"/>
      <c r="N26" s="194"/>
      <c r="O26" s="193"/>
      <c r="P26" s="194"/>
      <c r="Q26" s="193"/>
      <c r="R26" s="194"/>
      <c r="S26" s="193"/>
      <c r="T26" s="194"/>
      <c r="U26" s="197"/>
      <c r="V26" s="194"/>
      <c r="W26" s="193"/>
      <c r="X26" s="194"/>
      <c r="Y26" s="193"/>
      <c r="Z26" s="194"/>
      <c r="AA26" s="193"/>
      <c r="AB26" s="187"/>
      <c r="AC26" s="186"/>
      <c r="AD26" s="187"/>
      <c r="AE26" s="186"/>
      <c r="AF26" s="187"/>
      <c r="AG26" s="291" t="e">
        <f t="shared" si="0"/>
        <v>#REF!</v>
      </c>
      <c r="AH26" s="348" t="s">
        <v>48</v>
      </c>
      <c r="AI26" s="273" t="e">
        <f>#REF!+D26+F26+H26+J26+L26+N26+P26+R26+V26+Z26+AB26+AD26+AF26+X26+T26</f>
        <v>#REF!</v>
      </c>
      <c r="AJ26" s="297"/>
      <c r="AK26" s="369">
        <v>2</v>
      </c>
      <c r="AL26" s="360"/>
    </row>
    <row r="27" spans="1:38" ht="19.5" customHeight="1" hidden="1">
      <c r="A27" s="103"/>
      <c r="B27" s="166" t="s">
        <v>120</v>
      </c>
      <c r="C27" s="195"/>
      <c r="D27" s="196"/>
      <c r="E27" s="197"/>
      <c r="F27" s="194"/>
      <c r="G27" s="193"/>
      <c r="H27" s="194"/>
      <c r="I27" s="193"/>
      <c r="J27" s="194"/>
      <c r="K27" s="197"/>
      <c r="L27" s="194"/>
      <c r="M27" s="193"/>
      <c r="N27" s="194"/>
      <c r="O27" s="193"/>
      <c r="P27" s="194"/>
      <c r="Q27" s="193"/>
      <c r="R27" s="194"/>
      <c r="S27" s="193"/>
      <c r="T27" s="194"/>
      <c r="U27" s="197"/>
      <c r="V27" s="194"/>
      <c r="W27" s="193"/>
      <c r="X27" s="194"/>
      <c r="Y27" s="193"/>
      <c r="Z27" s="194"/>
      <c r="AA27" s="193"/>
      <c r="AB27" s="206"/>
      <c r="AC27" s="205"/>
      <c r="AD27" s="206"/>
      <c r="AE27" s="205"/>
      <c r="AF27" s="206"/>
      <c r="AG27" s="292" t="e">
        <f t="shared" si="0"/>
        <v>#REF!</v>
      </c>
      <c r="AH27" s="348" t="s">
        <v>131</v>
      </c>
      <c r="AI27" s="289" t="e">
        <f>#REF!+D27+F27+H27+J27+L27+N27+P27+R27+V27+Z27+AB27+AD27+AF27+X27+T27</f>
        <v>#REF!</v>
      </c>
      <c r="AJ27" s="316"/>
      <c r="AK27" s="369">
        <v>2</v>
      </c>
      <c r="AL27" s="361"/>
    </row>
    <row r="28" spans="1:73" ht="19.5" customHeight="1">
      <c r="A28" s="103"/>
      <c r="B28" s="162" t="s">
        <v>68</v>
      </c>
      <c r="C28" s="203"/>
      <c r="D28" s="203"/>
      <c r="E28" s="381"/>
      <c r="F28" s="203"/>
      <c r="G28" s="203"/>
      <c r="H28" s="203"/>
      <c r="I28" s="203"/>
      <c r="J28" s="203"/>
      <c r="K28" s="203"/>
      <c r="L28" s="203"/>
      <c r="M28" s="203"/>
      <c r="N28" s="203"/>
      <c r="O28" s="203"/>
      <c r="P28" s="203"/>
      <c r="Q28" s="203"/>
      <c r="R28" s="203"/>
      <c r="S28" s="203"/>
      <c r="T28" s="203"/>
      <c r="U28" s="381"/>
      <c r="V28" s="203"/>
      <c r="W28" s="203"/>
      <c r="X28" s="203"/>
      <c r="Y28" s="203"/>
      <c r="Z28" s="203"/>
      <c r="AA28" s="203"/>
      <c r="AB28" s="203"/>
      <c r="AC28" s="203"/>
      <c r="AD28" s="203"/>
      <c r="AE28" s="203"/>
      <c r="AF28" s="203"/>
      <c r="AG28" s="227"/>
      <c r="AH28" s="427"/>
      <c r="AI28" s="229"/>
      <c r="AJ28" s="230"/>
      <c r="AK28" s="229"/>
      <c r="AL28" s="36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</row>
    <row r="29" spans="1:73" ht="19.5" customHeight="1">
      <c r="A29" s="378"/>
      <c r="B29" s="391" t="s">
        <v>88</v>
      </c>
      <c r="C29" s="184">
        <v>10</v>
      </c>
      <c r="D29" s="180">
        <v>5</v>
      </c>
      <c r="E29" s="183" t="s">
        <v>167</v>
      </c>
      <c r="F29" s="180">
        <v>6</v>
      </c>
      <c r="G29" s="179"/>
      <c r="H29" s="180"/>
      <c r="I29" s="179">
        <v>9</v>
      </c>
      <c r="J29" s="180">
        <v>6</v>
      </c>
      <c r="K29" s="183" t="s">
        <v>136</v>
      </c>
      <c r="L29" s="180">
        <v>1</v>
      </c>
      <c r="M29" s="179"/>
      <c r="N29" s="180"/>
      <c r="O29" s="179">
        <v>22</v>
      </c>
      <c r="P29" s="180">
        <v>1</v>
      </c>
      <c r="Q29" s="183">
        <v>5</v>
      </c>
      <c r="R29" s="180">
        <v>10</v>
      </c>
      <c r="S29" s="179"/>
      <c r="T29" s="180"/>
      <c r="U29" s="183" t="s">
        <v>183</v>
      </c>
      <c r="V29" s="180">
        <v>11</v>
      </c>
      <c r="W29" s="179">
        <v>14</v>
      </c>
      <c r="X29" s="180">
        <v>1</v>
      </c>
      <c r="Y29" s="179">
        <v>16</v>
      </c>
      <c r="Z29" s="180">
        <v>1</v>
      </c>
      <c r="AA29" s="179">
        <v>1</v>
      </c>
      <c r="AB29" s="180">
        <v>15</v>
      </c>
      <c r="AC29" s="179">
        <v>14</v>
      </c>
      <c r="AD29" s="180">
        <v>1</v>
      </c>
      <c r="AE29" s="179" t="s">
        <v>193</v>
      </c>
      <c r="AF29" s="185">
        <v>1</v>
      </c>
      <c r="AG29" s="288">
        <f aca="true" t="shared" si="2" ref="AG29:AG41">AI29</f>
        <v>59</v>
      </c>
      <c r="AH29" s="364" t="s">
        <v>41</v>
      </c>
      <c r="AI29" s="288">
        <f aca="true" t="shared" si="3" ref="AI29:AI41">D29+F29+H29+J29+L29+N29+P29+R29+V29+Z29+AB29+AD29+AF29+X29+T29</f>
        <v>59</v>
      </c>
      <c r="AJ29" s="364" t="s">
        <v>43</v>
      </c>
      <c r="AK29" s="368">
        <v>1</v>
      </c>
      <c r="AL29" s="365" t="s">
        <v>49</v>
      </c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</row>
    <row r="30" spans="1:73" ht="19.5" customHeight="1">
      <c r="A30" s="379"/>
      <c r="B30" s="392" t="s">
        <v>89</v>
      </c>
      <c r="C30" s="191">
        <v>15</v>
      </c>
      <c r="D30" s="187">
        <v>1</v>
      </c>
      <c r="E30" s="190" t="s">
        <v>166</v>
      </c>
      <c r="F30" s="187">
        <v>10</v>
      </c>
      <c r="G30" s="186">
        <v>12</v>
      </c>
      <c r="H30" s="187">
        <v>3</v>
      </c>
      <c r="I30" s="218" t="s">
        <v>33</v>
      </c>
      <c r="J30" s="187">
        <v>8</v>
      </c>
      <c r="K30" s="190" t="s">
        <v>47</v>
      </c>
      <c r="L30" s="187">
        <v>1</v>
      </c>
      <c r="M30" s="190" t="s">
        <v>131</v>
      </c>
      <c r="N30" s="187">
        <v>1</v>
      </c>
      <c r="O30" s="190" t="s">
        <v>136</v>
      </c>
      <c r="P30" s="187">
        <v>1</v>
      </c>
      <c r="Q30" s="190" t="s">
        <v>179</v>
      </c>
      <c r="R30" s="187">
        <v>4.5</v>
      </c>
      <c r="S30" s="186"/>
      <c r="T30" s="187"/>
      <c r="U30" s="190" t="s">
        <v>183</v>
      </c>
      <c r="V30" s="187">
        <v>11</v>
      </c>
      <c r="W30" s="186">
        <v>7</v>
      </c>
      <c r="X30" s="187">
        <v>11</v>
      </c>
      <c r="Y30" s="186">
        <v>14</v>
      </c>
      <c r="Z30" s="187">
        <v>1</v>
      </c>
      <c r="AA30" s="186">
        <v>17</v>
      </c>
      <c r="AB30" s="187">
        <v>1</v>
      </c>
      <c r="AC30" s="186">
        <v>12</v>
      </c>
      <c r="AD30" s="187">
        <v>3</v>
      </c>
      <c r="AE30" s="186" t="s">
        <v>196</v>
      </c>
      <c r="AF30" s="192">
        <v>1</v>
      </c>
      <c r="AG30" s="273">
        <f t="shared" si="2"/>
        <v>57.5</v>
      </c>
      <c r="AH30" s="348" t="s">
        <v>37</v>
      </c>
      <c r="AI30" s="273">
        <f t="shared" si="3"/>
        <v>57.5</v>
      </c>
      <c r="AJ30" s="348" t="s">
        <v>47</v>
      </c>
      <c r="AK30" s="369">
        <v>2</v>
      </c>
      <c r="AL30" s="366" t="s">
        <v>48</v>
      </c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</row>
    <row r="31" spans="1:73" ht="19.5" customHeight="1">
      <c r="A31" s="379"/>
      <c r="B31" s="392" t="s">
        <v>165</v>
      </c>
      <c r="C31" s="191"/>
      <c r="D31" s="187"/>
      <c r="E31" s="190" t="s">
        <v>164</v>
      </c>
      <c r="F31" s="187">
        <v>12</v>
      </c>
      <c r="G31" s="186"/>
      <c r="H31" s="187"/>
      <c r="I31" s="186"/>
      <c r="J31" s="187"/>
      <c r="K31" s="186"/>
      <c r="L31" s="187"/>
      <c r="M31" s="186"/>
      <c r="N31" s="187"/>
      <c r="O31" s="186"/>
      <c r="P31" s="187"/>
      <c r="Q31" s="190"/>
      <c r="R31" s="187"/>
      <c r="S31" s="186"/>
      <c r="T31" s="187"/>
      <c r="U31" s="190"/>
      <c r="V31" s="187"/>
      <c r="W31" s="186">
        <v>9</v>
      </c>
      <c r="X31" s="187">
        <v>6</v>
      </c>
      <c r="Y31" s="186"/>
      <c r="Z31" s="187"/>
      <c r="AA31" s="186">
        <v>9</v>
      </c>
      <c r="AB31" s="187">
        <v>6</v>
      </c>
      <c r="AC31" s="186"/>
      <c r="AD31" s="187"/>
      <c r="AE31" s="186">
        <v>6</v>
      </c>
      <c r="AF31" s="192">
        <v>9</v>
      </c>
      <c r="AG31" s="273">
        <f t="shared" si="2"/>
        <v>33</v>
      </c>
      <c r="AH31" s="348" t="s">
        <v>36</v>
      </c>
      <c r="AI31" s="273">
        <f t="shared" si="3"/>
        <v>33</v>
      </c>
      <c r="AJ31" s="348" t="s">
        <v>136</v>
      </c>
      <c r="AK31" s="369">
        <v>3</v>
      </c>
      <c r="AL31" s="366" t="s">
        <v>131</v>
      </c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</row>
    <row r="32" spans="1:73" ht="19.5" customHeight="1">
      <c r="A32" s="379"/>
      <c r="B32" s="392" t="s">
        <v>133</v>
      </c>
      <c r="C32" s="191"/>
      <c r="D32" s="187"/>
      <c r="E32" s="190"/>
      <c r="F32" s="187"/>
      <c r="G32" s="186"/>
      <c r="H32" s="187"/>
      <c r="I32" s="204"/>
      <c r="J32" s="187"/>
      <c r="K32" s="190" t="s">
        <v>140</v>
      </c>
      <c r="L32" s="187">
        <v>1</v>
      </c>
      <c r="M32" s="186">
        <v>10</v>
      </c>
      <c r="N32" s="187">
        <v>5</v>
      </c>
      <c r="O32" s="186">
        <v>18</v>
      </c>
      <c r="P32" s="187">
        <v>1</v>
      </c>
      <c r="Q32" s="190"/>
      <c r="R32" s="187"/>
      <c r="S32" s="186"/>
      <c r="T32" s="187"/>
      <c r="U32" s="190"/>
      <c r="V32" s="187"/>
      <c r="W32" s="186"/>
      <c r="X32" s="187"/>
      <c r="Y32" s="186"/>
      <c r="Z32" s="187"/>
      <c r="AA32" s="186"/>
      <c r="AB32" s="187"/>
      <c r="AC32" s="186"/>
      <c r="AD32" s="187"/>
      <c r="AE32" s="186">
        <v>2</v>
      </c>
      <c r="AF32" s="192">
        <v>13</v>
      </c>
      <c r="AG32" s="273">
        <f t="shared" si="2"/>
        <v>20</v>
      </c>
      <c r="AH32" s="348" t="s">
        <v>39</v>
      </c>
      <c r="AI32" s="273">
        <f t="shared" si="3"/>
        <v>20</v>
      </c>
      <c r="AJ32" s="348" t="s">
        <v>146</v>
      </c>
      <c r="AK32" s="369">
        <v>4</v>
      </c>
      <c r="AL32" s="366" t="s">
        <v>132</v>
      </c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</row>
    <row r="33" spans="1:73" ht="19.5" customHeight="1">
      <c r="A33" s="379"/>
      <c r="B33" s="392" t="s">
        <v>192</v>
      </c>
      <c r="C33" s="191"/>
      <c r="D33" s="187"/>
      <c r="E33" s="190" t="s">
        <v>168</v>
      </c>
      <c r="F33" s="187">
        <v>1</v>
      </c>
      <c r="G33" s="186"/>
      <c r="H33" s="187"/>
      <c r="I33" s="204" t="s">
        <v>134</v>
      </c>
      <c r="J33" s="187">
        <v>4</v>
      </c>
      <c r="K33" s="190" t="s">
        <v>104</v>
      </c>
      <c r="L33" s="187">
        <v>1</v>
      </c>
      <c r="M33" s="186"/>
      <c r="N33" s="187"/>
      <c r="O33" s="186">
        <v>7</v>
      </c>
      <c r="P33" s="187">
        <v>8</v>
      </c>
      <c r="Q33" s="190"/>
      <c r="R33" s="187"/>
      <c r="S33" s="186"/>
      <c r="T33" s="187"/>
      <c r="U33" s="190"/>
      <c r="V33" s="187"/>
      <c r="W33" s="186"/>
      <c r="X33" s="187"/>
      <c r="Y33" s="186">
        <v>13</v>
      </c>
      <c r="Z33" s="187">
        <v>2</v>
      </c>
      <c r="AA33" s="186"/>
      <c r="AB33" s="187"/>
      <c r="AC33" s="186"/>
      <c r="AD33" s="187"/>
      <c r="AE33" s="186" t="s">
        <v>191</v>
      </c>
      <c r="AF33" s="192">
        <v>2</v>
      </c>
      <c r="AG33" s="273">
        <f t="shared" si="2"/>
        <v>18</v>
      </c>
      <c r="AH33" s="348" t="s">
        <v>40</v>
      </c>
      <c r="AI33" s="273">
        <f t="shared" si="3"/>
        <v>18</v>
      </c>
      <c r="AJ33" s="348" t="s">
        <v>140</v>
      </c>
      <c r="AK33" s="369">
        <v>5</v>
      </c>
      <c r="AL33" s="366" t="s">
        <v>136</v>
      </c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</row>
    <row r="34" spans="1:73" ht="19.5" customHeight="1">
      <c r="A34" s="379"/>
      <c r="B34" s="392" t="s">
        <v>105</v>
      </c>
      <c r="C34" s="191"/>
      <c r="D34" s="187"/>
      <c r="E34" s="190"/>
      <c r="F34" s="187"/>
      <c r="G34" s="186"/>
      <c r="H34" s="187"/>
      <c r="I34" s="186"/>
      <c r="J34" s="187"/>
      <c r="K34" s="186">
        <v>26</v>
      </c>
      <c r="L34" s="187">
        <v>1</v>
      </c>
      <c r="M34" s="186"/>
      <c r="N34" s="187"/>
      <c r="O34" s="186">
        <v>12</v>
      </c>
      <c r="P34" s="187">
        <v>3</v>
      </c>
      <c r="Q34" s="190">
        <v>2</v>
      </c>
      <c r="R34" s="187">
        <v>13</v>
      </c>
      <c r="S34" s="186"/>
      <c r="T34" s="187"/>
      <c r="U34" s="190"/>
      <c r="V34" s="187"/>
      <c r="W34" s="186"/>
      <c r="X34" s="187"/>
      <c r="Y34" s="186"/>
      <c r="Z34" s="187"/>
      <c r="AA34" s="186"/>
      <c r="AB34" s="187"/>
      <c r="AC34" s="186"/>
      <c r="AD34" s="187"/>
      <c r="AE34" s="186"/>
      <c r="AF34" s="192"/>
      <c r="AG34" s="273">
        <f t="shared" si="2"/>
        <v>17</v>
      </c>
      <c r="AH34" s="348" t="s">
        <v>38</v>
      </c>
      <c r="AI34" s="273">
        <f t="shared" si="3"/>
        <v>17</v>
      </c>
      <c r="AJ34" s="348" t="s">
        <v>141</v>
      </c>
      <c r="AK34" s="369">
        <v>6</v>
      </c>
      <c r="AL34" s="366" t="s">
        <v>104</v>
      </c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</row>
    <row r="35" spans="1:73" ht="19.5" customHeight="1">
      <c r="A35" s="379"/>
      <c r="B35" s="392" t="s">
        <v>130</v>
      </c>
      <c r="C35" s="191"/>
      <c r="D35" s="187"/>
      <c r="E35" s="190"/>
      <c r="F35" s="187"/>
      <c r="G35" s="186">
        <v>8</v>
      </c>
      <c r="H35" s="187">
        <v>7</v>
      </c>
      <c r="I35" s="186"/>
      <c r="J35" s="187"/>
      <c r="K35" s="190"/>
      <c r="L35" s="187"/>
      <c r="M35" s="186"/>
      <c r="N35" s="187"/>
      <c r="O35" s="186">
        <v>10</v>
      </c>
      <c r="P35" s="187">
        <v>5</v>
      </c>
      <c r="Q35" s="190"/>
      <c r="R35" s="187"/>
      <c r="S35" s="186"/>
      <c r="T35" s="187"/>
      <c r="U35" s="190"/>
      <c r="V35" s="187"/>
      <c r="W35" s="186"/>
      <c r="X35" s="187"/>
      <c r="Y35" s="186"/>
      <c r="Z35" s="187"/>
      <c r="AA35" s="186"/>
      <c r="AB35" s="187"/>
      <c r="AC35" s="186"/>
      <c r="AD35" s="187"/>
      <c r="AE35" s="186"/>
      <c r="AF35" s="192"/>
      <c r="AG35" s="273">
        <f t="shared" si="2"/>
        <v>12</v>
      </c>
      <c r="AH35" s="348" t="s">
        <v>59</v>
      </c>
      <c r="AI35" s="273">
        <f t="shared" si="3"/>
        <v>12</v>
      </c>
      <c r="AJ35" s="348" t="s">
        <v>200</v>
      </c>
      <c r="AK35" s="369">
        <v>7</v>
      </c>
      <c r="AL35" s="366" t="s">
        <v>138</v>
      </c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</row>
    <row r="36" spans="1:38" ht="19.5" customHeight="1">
      <c r="A36" s="379"/>
      <c r="B36" s="392" t="s">
        <v>93</v>
      </c>
      <c r="C36" s="191"/>
      <c r="D36" s="187"/>
      <c r="E36" s="190" t="s">
        <v>166</v>
      </c>
      <c r="F36" s="187">
        <v>10</v>
      </c>
      <c r="G36" s="186"/>
      <c r="H36" s="187"/>
      <c r="I36" s="186"/>
      <c r="J36" s="187"/>
      <c r="K36" s="186"/>
      <c r="L36" s="187"/>
      <c r="M36" s="186"/>
      <c r="N36" s="187"/>
      <c r="O36" s="186"/>
      <c r="P36" s="187"/>
      <c r="Q36" s="190"/>
      <c r="R36" s="187"/>
      <c r="S36" s="186"/>
      <c r="T36" s="187"/>
      <c r="U36" s="190"/>
      <c r="V36" s="187"/>
      <c r="W36" s="186">
        <v>13</v>
      </c>
      <c r="X36" s="187">
        <v>2</v>
      </c>
      <c r="Y36" s="186"/>
      <c r="Z36" s="187"/>
      <c r="AA36" s="186"/>
      <c r="AB36" s="187"/>
      <c r="AC36" s="186"/>
      <c r="AD36" s="187"/>
      <c r="AE36" s="186"/>
      <c r="AF36" s="187"/>
      <c r="AG36" s="273">
        <f t="shared" si="2"/>
        <v>12</v>
      </c>
      <c r="AH36" s="348" t="s">
        <v>59</v>
      </c>
      <c r="AI36" s="273">
        <f t="shared" si="3"/>
        <v>12</v>
      </c>
      <c r="AJ36" s="348" t="s">
        <v>200</v>
      </c>
      <c r="AK36" s="369">
        <v>8</v>
      </c>
      <c r="AL36" s="366" t="s">
        <v>139</v>
      </c>
    </row>
    <row r="37" spans="1:73" ht="19.5" customHeight="1">
      <c r="A37" s="379"/>
      <c r="B37" s="392" t="s">
        <v>113</v>
      </c>
      <c r="C37" s="191"/>
      <c r="D37" s="187"/>
      <c r="E37" s="190" t="s">
        <v>168</v>
      </c>
      <c r="F37" s="187">
        <v>1</v>
      </c>
      <c r="G37" s="186"/>
      <c r="H37" s="187"/>
      <c r="I37" s="186"/>
      <c r="J37" s="187"/>
      <c r="K37" s="186"/>
      <c r="L37" s="187"/>
      <c r="M37" s="186"/>
      <c r="N37" s="187"/>
      <c r="O37" s="186"/>
      <c r="P37" s="187"/>
      <c r="Q37" s="190"/>
      <c r="R37" s="187"/>
      <c r="S37" s="186"/>
      <c r="T37" s="187"/>
      <c r="U37" s="190" t="s">
        <v>185</v>
      </c>
      <c r="V37" s="187">
        <v>5</v>
      </c>
      <c r="W37" s="186">
        <v>11</v>
      </c>
      <c r="X37" s="187">
        <v>4</v>
      </c>
      <c r="Y37" s="186"/>
      <c r="Z37" s="187"/>
      <c r="AA37" s="186"/>
      <c r="AB37" s="187"/>
      <c r="AC37" s="186"/>
      <c r="AD37" s="187"/>
      <c r="AE37" s="186"/>
      <c r="AF37" s="192"/>
      <c r="AG37" s="273">
        <f t="shared" si="2"/>
        <v>10</v>
      </c>
      <c r="AH37" s="348" t="s">
        <v>34</v>
      </c>
      <c r="AI37" s="273">
        <f t="shared" si="3"/>
        <v>10</v>
      </c>
      <c r="AJ37" s="297">
        <v>29</v>
      </c>
      <c r="AK37" s="369">
        <v>9</v>
      </c>
      <c r="AL37" s="366" t="s">
        <v>145</v>
      </c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</row>
    <row r="38" spans="1:73" ht="19.5" customHeight="1">
      <c r="A38" s="379"/>
      <c r="B38" s="392" t="s">
        <v>194</v>
      </c>
      <c r="C38" s="191"/>
      <c r="D38" s="187"/>
      <c r="E38" s="190"/>
      <c r="F38" s="187"/>
      <c r="G38" s="186"/>
      <c r="H38" s="187"/>
      <c r="I38" s="186"/>
      <c r="J38" s="187"/>
      <c r="K38" s="190"/>
      <c r="L38" s="187"/>
      <c r="M38" s="186"/>
      <c r="N38" s="187"/>
      <c r="O38" s="186"/>
      <c r="P38" s="187"/>
      <c r="Q38" s="190"/>
      <c r="R38" s="187"/>
      <c r="S38" s="186"/>
      <c r="T38" s="187"/>
      <c r="U38" s="190"/>
      <c r="V38" s="187"/>
      <c r="W38" s="186"/>
      <c r="X38" s="187"/>
      <c r="Y38" s="186">
        <v>18</v>
      </c>
      <c r="Z38" s="187">
        <v>1</v>
      </c>
      <c r="AA38" s="186"/>
      <c r="AB38" s="187"/>
      <c r="AC38" s="186"/>
      <c r="AD38" s="187"/>
      <c r="AE38" s="186" t="s">
        <v>193</v>
      </c>
      <c r="AF38" s="192">
        <v>1</v>
      </c>
      <c r="AG38" s="273">
        <f t="shared" si="2"/>
        <v>2</v>
      </c>
      <c r="AH38" s="348" t="s">
        <v>44</v>
      </c>
      <c r="AI38" s="273">
        <f t="shared" si="3"/>
        <v>2</v>
      </c>
      <c r="AJ38" s="297">
        <v>35</v>
      </c>
      <c r="AK38" s="369">
        <v>10</v>
      </c>
      <c r="AL38" s="366" t="s">
        <v>146</v>
      </c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</row>
    <row r="39" spans="1:73" ht="19.5" customHeight="1">
      <c r="A39" s="379"/>
      <c r="B39" s="392" t="s">
        <v>119</v>
      </c>
      <c r="C39" s="191"/>
      <c r="D39" s="187"/>
      <c r="E39" s="190"/>
      <c r="F39" s="187"/>
      <c r="G39" s="186"/>
      <c r="H39" s="187"/>
      <c r="I39" s="186"/>
      <c r="J39" s="187"/>
      <c r="K39" s="186"/>
      <c r="L39" s="187"/>
      <c r="M39" s="186"/>
      <c r="N39" s="187"/>
      <c r="O39" s="186">
        <v>25</v>
      </c>
      <c r="P39" s="187">
        <v>1</v>
      </c>
      <c r="Q39" s="190"/>
      <c r="R39" s="187"/>
      <c r="S39" s="186"/>
      <c r="T39" s="187"/>
      <c r="U39" s="190"/>
      <c r="V39" s="187"/>
      <c r="W39" s="186"/>
      <c r="X39" s="187"/>
      <c r="Y39" s="186"/>
      <c r="Z39" s="187"/>
      <c r="AA39" s="186"/>
      <c r="AB39" s="187"/>
      <c r="AC39" s="186"/>
      <c r="AD39" s="187"/>
      <c r="AE39" s="186"/>
      <c r="AF39" s="192"/>
      <c r="AG39" s="273">
        <f t="shared" si="2"/>
        <v>1</v>
      </c>
      <c r="AH39" s="348" t="s">
        <v>204</v>
      </c>
      <c r="AI39" s="273">
        <f t="shared" si="3"/>
        <v>1</v>
      </c>
      <c r="AJ39" s="297" t="s">
        <v>202</v>
      </c>
      <c r="AK39" s="369">
        <v>11</v>
      </c>
      <c r="AL39" s="366" t="s">
        <v>140</v>
      </c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</row>
    <row r="40" spans="1:73" ht="19.5" customHeight="1">
      <c r="A40" s="379"/>
      <c r="B40" s="392" t="s">
        <v>169</v>
      </c>
      <c r="C40" s="191"/>
      <c r="D40" s="187"/>
      <c r="E40" s="190" t="s">
        <v>168</v>
      </c>
      <c r="F40" s="187">
        <v>1</v>
      </c>
      <c r="G40" s="186"/>
      <c r="H40" s="187"/>
      <c r="I40" s="186"/>
      <c r="J40" s="187"/>
      <c r="K40" s="186"/>
      <c r="L40" s="187"/>
      <c r="M40" s="186"/>
      <c r="N40" s="187"/>
      <c r="O40" s="186"/>
      <c r="P40" s="187"/>
      <c r="Q40" s="190"/>
      <c r="R40" s="187"/>
      <c r="S40" s="186"/>
      <c r="T40" s="187"/>
      <c r="U40" s="190"/>
      <c r="V40" s="187"/>
      <c r="W40" s="186"/>
      <c r="X40" s="187"/>
      <c r="Y40" s="186"/>
      <c r="Z40" s="187"/>
      <c r="AA40" s="186"/>
      <c r="AB40" s="187"/>
      <c r="AC40" s="186"/>
      <c r="AD40" s="187"/>
      <c r="AE40" s="186"/>
      <c r="AF40" s="192"/>
      <c r="AG40" s="273">
        <f t="shared" si="2"/>
        <v>1</v>
      </c>
      <c r="AH40" s="348" t="s">
        <v>204</v>
      </c>
      <c r="AI40" s="273">
        <f t="shared" si="3"/>
        <v>1</v>
      </c>
      <c r="AJ40" s="297" t="s">
        <v>202</v>
      </c>
      <c r="AK40" s="369">
        <v>12</v>
      </c>
      <c r="AL40" s="366" t="s">
        <v>141</v>
      </c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</row>
    <row r="41" spans="1:38" ht="19.5" customHeight="1">
      <c r="A41" s="380"/>
      <c r="B41" s="395" t="s">
        <v>170</v>
      </c>
      <c r="C41" s="207"/>
      <c r="D41" s="206"/>
      <c r="E41" s="213" t="s">
        <v>168</v>
      </c>
      <c r="F41" s="206">
        <v>1</v>
      </c>
      <c r="G41" s="205"/>
      <c r="H41" s="206"/>
      <c r="I41" s="205"/>
      <c r="J41" s="206"/>
      <c r="K41" s="205"/>
      <c r="L41" s="206"/>
      <c r="M41" s="205"/>
      <c r="N41" s="206"/>
      <c r="O41" s="205"/>
      <c r="P41" s="206"/>
      <c r="Q41" s="213"/>
      <c r="R41" s="206"/>
      <c r="S41" s="205"/>
      <c r="T41" s="206"/>
      <c r="U41" s="213"/>
      <c r="V41" s="206"/>
      <c r="W41" s="205"/>
      <c r="X41" s="206"/>
      <c r="Y41" s="205"/>
      <c r="Z41" s="206"/>
      <c r="AA41" s="205"/>
      <c r="AB41" s="206"/>
      <c r="AC41" s="205"/>
      <c r="AD41" s="206"/>
      <c r="AE41" s="205"/>
      <c r="AF41" s="206"/>
      <c r="AG41" s="289">
        <f t="shared" si="2"/>
        <v>1</v>
      </c>
      <c r="AH41" s="348" t="s">
        <v>204</v>
      </c>
      <c r="AI41" s="289">
        <f t="shared" si="3"/>
        <v>1</v>
      </c>
      <c r="AJ41" s="297" t="s">
        <v>202</v>
      </c>
      <c r="AK41" s="369">
        <v>13</v>
      </c>
      <c r="AL41" s="366" t="s">
        <v>147</v>
      </c>
    </row>
    <row r="42" spans="1:73" ht="19.5" customHeight="1">
      <c r="A42" s="103"/>
      <c r="B42" s="162" t="s">
        <v>69</v>
      </c>
      <c r="C42" s="203"/>
      <c r="D42" s="203"/>
      <c r="E42" s="203"/>
      <c r="F42" s="203"/>
      <c r="G42" s="203"/>
      <c r="H42" s="203"/>
      <c r="I42" s="203"/>
      <c r="J42" s="203"/>
      <c r="K42" s="203"/>
      <c r="L42" s="203"/>
      <c r="M42" s="203"/>
      <c r="N42" s="203"/>
      <c r="O42" s="203"/>
      <c r="P42" s="203"/>
      <c r="Q42" s="203"/>
      <c r="R42" s="203"/>
      <c r="S42" s="203"/>
      <c r="T42" s="203"/>
      <c r="U42" s="203"/>
      <c r="V42" s="203"/>
      <c r="W42" s="203"/>
      <c r="X42" s="203"/>
      <c r="Y42" s="203"/>
      <c r="Z42" s="203"/>
      <c r="AA42" s="203"/>
      <c r="AB42" s="203"/>
      <c r="AC42" s="203"/>
      <c r="AD42" s="203"/>
      <c r="AE42" s="203"/>
      <c r="AF42" s="203">
        <f>AF29-AF30</f>
        <v>0</v>
      </c>
      <c r="AG42" s="229"/>
      <c r="AH42" s="228"/>
      <c r="AI42" s="229"/>
      <c r="AJ42" s="230"/>
      <c r="AK42" s="229"/>
      <c r="AL42" s="36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</row>
    <row r="43" spans="1:73" ht="19.5" customHeight="1">
      <c r="A43" s="329"/>
      <c r="B43" s="434" t="s">
        <v>84</v>
      </c>
      <c r="C43" s="435">
        <v>19</v>
      </c>
      <c r="D43" s="436">
        <v>1</v>
      </c>
      <c r="E43" s="437" t="s">
        <v>168</v>
      </c>
      <c r="F43" s="436">
        <v>1</v>
      </c>
      <c r="G43" s="438">
        <v>4</v>
      </c>
      <c r="H43" s="436">
        <v>11</v>
      </c>
      <c r="I43" s="439" t="s">
        <v>134</v>
      </c>
      <c r="J43" s="436">
        <v>4</v>
      </c>
      <c r="K43" s="437" t="s">
        <v>44</v>
      </c>
      <c r="L43" s="436">
        <v>5</v>
      </c>
      <c r="M43" s="438">
        <v>14</v>
      </c>
      <c r="N43" s="436">
        <v>1</v>
      </c>
      <c r="O43" s="438">
        <v>1</v>
      </c>
      <c r="P43" s="436">
        <v>15</v>
      </c>
      <c r="Q43" s="438">
        <v>1</v>
      </c>
      <c r="R43" s="436">
        <v>15</v>
      </c>
      <c r="S43" s="438">
        <v>8</v>
      </c>
      <c r="T43" s="436">
        <v>7</v>
      </c>
      <c r="U43" s="437" t="s">
        <v>185</v>
      </c>
      <c r="V43" s="436">
        <v>2.5</v>
      </c>
      <c r="W43" s="438">
        <v>12</v>
      </c>
      <c r="X43" s="436">
        <v>1.5</v>
      </c>
      <c r="Y43" s="438">
        <v>8</v>
      </c>
      <c r="Z43" s="436">
        <v>7</v>
      </c>
      <c r="AA43" s="437" t="s">
        <v>48</v>
      </c>
      <c r="AB43" s="436">
        <v>1</v>
      </c>
      <c r="AC43" s="438">
        <v>10</v>
      </c>
      <c r="AD43" s="436">
        <v>5</v>
      </c>
      <c r="AE43" s="440" t="s">
        <v>190</v>
      </c>
      <c r="AF43" s="441">
        <v>6</v>
      </c>
      <c r="AG43" s="442">
        <f aca="true" t="shared" si="4" ref="AG43:AG62">AI43</f>
        <v>83</v>
      </c>
      <c r="AH43" s="443" t="s">
        <v>41</v>
      </c>
      <c r="AI43" s="444">
        <f aca="true" t="shared" si="5" ref="AI43:AI60">D43+F43+H43+J43+L43+N43+P43+R43+V43+Z43+AB43+AD43+AF43+X43+T43</f>
        <v>83</v>
      </c>
      <c r="AJ43" s="370" t="s">
        <v>35</v>
      </c>
      <c r="AK43" s="390">
        <v>1</v>
      </c>
      <c r="AL43" s="366" t="s">
        <v>148</v>
      </c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</row>
    <row r="44" spans="1:73" ht="19.5" customHeight="1">
      <c r="A44" s="103"/>
      <c r="B44" s="392" t="s">
        <v>94</v>
      </c>
      <c r="C44" s="191"/>
      <c r="D44" s="187"/>
      <c r="E44" s="190" t="s">
        <v>166</v>
      </c>
      <c r="F44" s="187">
        <v>10</v>
      </c>
      <c r="G44" s="186"/>
      <c r="H44" s="187"/>
      <c r="I44" s="186"/>
      <c r="J44" s="187"/>
      <c r="K44" s="186">
        <v>6</v>
      </c>
      <c r="L44" s="187">
        <v>9</v>
      </c>
      <c r="M44" s="186"/>
      <c r="N44" s="187"/>
      <c r="O44" s="186">
        <v>35</v>
      </c>
      <c r="P44" s="187">
        <v>1</v>
      </c>
      <c r="Q44" s="186">
        <v>7</v>
      </c>
      <c r="R44" s="187">
        <v>8</v>
      </c>
      <c r="S44" s="186"/>
      <c r="T44" s="187"/>
      <c r="U44" s="190" t="s">
        <v>185</v>
      </c>
      <c r="V44" s="187">
        <v>5</v>
      </c>
      <c r="W44" s="186">
        <v>2</v>
      </c>
      <c r="X44" s="187">
        <v>16</v>
      </c>
      <c r="Y44" s="186"/>
      <c r="Z44" s="187"/>
      <c r="AA44" s="190">
        <v>2</v>
      </c>
      <c r="AB44" s="187">
        <v>13</v>
      </c>
      <c r="AC44" s="186">
        <v>11</v>
      </c>
      <c r="AD44" s="187">
        <v>4</v>
      </c>
      <c r="AE44" s="346">
        <v>3</v>
      </c>
      <c r="AF44" s="192">
        <v>12</v>
      </c>
      <c r="AG44" s="273">
        <f t="shared" si="4"/>
        <v>78</v>
      </c>
      <c r="AH44" s="348" t="s">
        <v>37</v>
      </c>
      <c r="AI44" s="273">
        <f t="shared" si="5"/>
        <v>78</v>
      </c>
      <c r="AJ44" s="348" t="s">
        <v>34</v>
      </c>
      <c r="AK44" s="390">
        <v>2</v>
      </c>
      <c r="AL44" s="366" t="s">
        <v>149</v>
      </c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</row>
    <row r="45" spans="1:73" ht="19.5" customHeight="1">
      <c r="A45" s="103"/>
      <c r="B45" s="392" t="s">
        <v>86</v>
      </c>
      <c r="C45" s="191">
        <v>14</v>
      </c>
      <c r="D45" s="187">
        <v>1</v>
      </c>
      <c r="E45" s="190" t="s">
        <v>168</v>
      </c>
      <c r="F45" s="187">
        <v>1</v>
      </c>
      <c r="G45" s="186">
        <v>18</v>
      </c>
      <c r="H45" s="187">
        <v>1</v>
      </c>
      <c r="I45" s="186" t="s">
        <v>134</v>
      </c>
      <c r="J45" s="187">
        <v>4</v>
      </c>
      <c r="K45" s="190" t="s">
        <v>48</v>
      </c>
      <c r="L45" s="187">
        <v>1</v>
      </c>
      <c r="M45" s="186">
        <v>7</v>
      </c>
      <c r="N45" s="187">
        <v>8</v>
      </c>
      <c r="O45" s="186">
        <v>21</v>
      </c>
      <c r="P45" s="187">
        <v>1</v>
      </c>
      <c r="Q45" s="186"/>
      <c r="R45" s="187"/>
      <c r="S45" s="186">
        <v>1</v>
      </c>
      <c r="T45" s="187">
        <v>15</v>
      </c>
      <c r="U45" s="190" t="s">
        <v>185</v>
      </c>
      <c r="V45" s="187">
        <v>5</v>
      </c>
      <c r="W45" s="186">
        <v>8</v>
      </c>
      <c r="X45" s="187">
        <v>10</v>
      </c>
      <c r="Y45" s="186">
        <v>10</v>
      </c>
      <c r="Z45" s="187">
        <v>5</v>
      </c>
      <c r="AA45" s="190">
        <v>10</v>
      </c>
      <c r="AB45" s="187">
        <v>5</v>
      </c>
      <c r="AC45" s="186">
        <v>2</v>
      </c>
      <c r="AD45" s="187">
        <v>13</v>
      </c>
      <c r="AE45" s="346" t="s">
        <v>191</v>
      </c>
      <c r="AF45" s="192">
        <v>2</v>
      </c>
      <c r="AG45" s="273">
        <f t="shared" si="4"/>
        <v>72</v>
      </c>
      <c r="AH45" s="370" t="s">
        <v>36</v>
      </c>
      <c r="AI45" s="273">
        <f t="shared" si="5"/>
        <v>72</v>
      </c>
      <c r="AJ45" s="348" t="s">
        <v>44</v>
      </c>
      <c r="AK45" s="369">
        <v>3</v>
      </c>
      <c r="AL45" s="366" t="s">
        <v>150</v>
      </c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</row>
    <row r="46" spans="1:73" ht="19.5" customHeight="1">
      <c r="A46" s="103"/>
      <c r="B46" s="394" t="s">
        <v>56</v>
      </c>
      <c r="C46" s="191">
        <v>9</v>
      </c>
      <c r="D46" s="187">
        <v>6</v>
      </c>
      <c r="E46" s="190" t="s">
        <v>168</v>
      </c>
      <c r="F46" s="187">
        <v>1</v>
      </c>
      <c r="G46" s="186">
        <v>9</v>
      </c>
      <c r="H46" s="187">
        <v>6</v>
      </c>
      <c r="I46" s="204" t="s">
        <v>134</v>
      </c>
      <c r="J46" s="187">
        <v>4</v>
      </c>
      <c r="K46" s="186">
        <v>15</v>
      </c>
      <c r="L46" s="187">
        <v>1</v>
      </c>
      <c r="M46" s="218" t="s">
        <v>38</v>
      </c>
      <c r="N46" s="187">
        <v>9</v>
      </c>
      <c r="O46" s="218" t="s">
        <v>148</v>
      </c>
      <c r="P46" s="187">
        <v>1</v>
      </c>
      <c r="Q46" s="186">
        <v>12</v>
      </c>
      <c r="R46" s="187">
        <v>3</v>
      </c>
      <c r="S46" s="186">
        <v>4</v>
      </c>
      <c r="T46" s="187">
        <v>11</v>
      </c>
      <c r="U46" s="190" t="s">
        <v>184</v>
      </c>
      <c r="V46" s="187">
        <v>3.5</v>
      </c>
      <c r="W46" s="186">
        <v>4</v>
      </c>
      <c r="X46" s="187">
        <v>5.5</v>
      </c>
      <c r="Y46" s="186">
        <v>7</v>
      </c>
      <c r="Z46" s="187">
        <v>8</v>
      </c>
      <c r="AA46" s="190"/>
      <c r="AB46" s="187"/>
      <c r="AC46" s="186">
        <v>15</v>
      </c>
      <c r="AD46" s="187">
        <v>1</v>
      </c>
      <c r="AE46" s="346">
        <v>5</v>
      </c>
      <c r="AF46" s="192">
        <v>10</v>
      </c>
      <c r="AG46" s="273">
        <f t="shared" si="4"/>
        <v>70</v>
      </c>
      <c r="AH46" s="348" t="s">
        <v>39</v>
      </c>
      <c r="AI46" s="273">
        <f t="shared" si="5"/>
        <v>70</v>
      </c>
      <c r="AJ46" s="430"/>
      <c r="AK46" s="390">
        <v>4</v>
      </c>
      <c r="AL46" s="366" t="s">
        <v>151</v>
      </c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</row>
    <row r="47" spans="1:73" ht="19.5" customHeight="1">
      <c r="A47" s="103"/>
      <c r="B47" s="394" t="s">
        <v>92</v>
      </c>
      <c r="C47" s="191">
        <v>13</v>
      </c>
      <c r="D47" s="187">
        <v>2</v>
      </c>
      <c r="E47" s="190" t="s">
        <v>167</v>
      </c>
      <c r="F47" s="187">
        <v>6</v>
      </c>
      <c r="G47" s="186">
        <v>16</v>
      </c>
      <c r="H47" s="187">
        <v>1</v>
      </c>
      <c r="I47" s="204">
        <v>10</v>
      </c>
      <c r="J47" s="187">
        <v>5</v>
      </c>
      <c r="K47" s="186">
        <v>8</v>
      </c>
      <c r="L47" s="187">
        <v>7</v>
      </c>
      <c r="M47" s="186">
        <v>19</v>
      </c>
      <c r="N47" s="187">
        <v>1</v>
      </c>
      <c r="O47" s="186">
        <v>3</v>
      </c>
      <c r="P47" s="187">
        <v>12</v>
      </c>
      <c r="Q47" s="190" t="s">
        <v>179</v>
      </c>
      <c r="R47" s="187">
        <v>4.5</v>
      </c>
      <c r="S47" s="186">
        <v>11</v>
      </c>
      <c r="T47" s="187">
        <v>4</v>
      </c>
      <c r="U47" s="190" t="s">
        <v>184</v>
      </c>
      <c r="V47" s="187">
        <v>3.5</v>
      </c>
      <c r="W47" s="186">
        <v>4</v>
      </c>
      <c r="X47" s="187">
        <v>5.5</v>
      </c>
      <c r="Y47" s="186">
        <v>11</v>
      </c>
      <c r="Z47" s="187">
        <v>4</v>
      </c>
      <c r="AA47" s="190" t="s">
        <v>171</v>
      </c>
      <c r="AB47" s="187">
        <v>3</v>
      </c>
      <c r="AC47" s="186"/>
      <c r="AD47" s="187"/>
      <c r="AE47" s="346" t="s">
        <v>193</v>
      </c>
      <c r="AF47" s="192">
        <v>1</v>
      </c>
      <c r="AG47" s="273">
        <f t="shared" si="4"/>
        <v>59.5</v>
      </c>
      <c r="AH47" s="370" t="s">
        <v>40</v>
      </c>
      <c r="AI47" s="273">
        <f t="shared" si="5"/>
        <v>59.5</v>
      </c>
      <c r="AJ47" s="348" t="s">
        <v>32</v>
      </c>
      <c r="AK47" s="369">
        <v>5</v>
      </c>
      <c r="AL47" s="366" t="s">
        <v>159</v>
      </c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</row>
    <row r="48" spans="1:73" ht="19.5" customHeight="1">
      <c r="A48" s="103"/>
      <c r="B48" s="394" t="s">
        <v>96</v>
      </c>
      <c r="C48" s="191">
        <v>11</v>
      </c>
      <c r="D48" s="187">
        <v>4</v>
      </c>
      <c r="E48" s="190"/>
      <c r="F48" s="187"/>
      <c r="G48" s="186">
        <v>7</v>
      </c>
      <c r="H48" s="187">
        <v>8</v>
      </c>
      <c r="I48" s="186" t="s">
        <v>134</v>
      </c>
      <c r="J48" s="187">
        <v>4</v>
      </c>
      <c r="K48" s="186">
        <v>18</v>
      </c>
      <c r="L48" s="187">
        <v>1</v>
      </c>
      <c r="M48" s="186">
        <v>8</v>
      </c>
      <c r="N48" s="187">
        <v>7</v>
      </c>
      <c r="O48" s="186">
        <v>14</v>
      </c>
      <c r="P48" s="187">
        <v>1</v>
      </c>
      <c r="Q48" s="186"/>
      <c r="R48" s="187"/>
      <c r="S48" s="186">
        <v>5</v>
      </c>
      <c r="T48" s="187">
        <v>10</v>
      </c>
      <c r="U48" s="190" t="s">
        <v>185</v>
      </c>
      <c r="V48" s="187">
        <v>2.5</v>
      </c>
      <c r="W48" s="186">
        <v>12</v>
      </c>
      <c r="X48" s="187">
        <v>1.5</v>
      </c>
      <c r="Y48" s="186"/>
      <c r="Z48" s="187"/>
      <c r="AA48" s="190"/>
      <c r="AB48" s="187"/>
      <c r="AC48" s="186"/>
      <c r="AD48" s="187"/>
      <c r="AE48" s="346">
        <v>9</v>
      </c>
      <c r="AF48" s="192">
        <v>6</v>
      </c>
      <c r="AG48" s="273">
        <f t="shared" si="4"/>
        <v>45</v>
      </c>
      <c r="AH48" s="348" t="s">
        <v>38</v>
      </c>
      <c r="AI48" s="273">
        <f t="shared" si="5"/>
        <v>45</v>
      </c>
      <c r="AJ48" s="348" t="s">
        <v>48</v>
      </c>
      <c r="AK48" s="390">
        <v>6</v>
      </c>
      <c r="AL48" s="366" t="s">
        <v>152</v>
      </c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</row>
    <row r="49" spans="1:73" ht="43.5" customHeight="1">
      <c r="A49" s="103"/>
      <c r="B49" s="396" t="s">
        <v>162</v>
      </c>
      <c r="C49" s="191">
        <v>18</v>
      </c>
      <c r="D49" s="187">
        <v>1</v>
      </c>
      <c r="E49" s="190" t="s">
        <v>168</v>
      </c>
      <c r="F49" s="187">
        <v>1</v>
      </c>
      <c r="G49" s="186">
        <v>11</v>
      </c>
      <c r="H49" s="187">
        <v>4</v>
      </c>
      <c r="I49" s="204" t="s">
        <v>134</v>
      </c>
      <c r="J49" s="187">
        <v>4</v>
      </c>
      <c r="K49" s="186">
        <v>24</v>
      </c>
      <c r="L49" s="187">
        <v>1</v>
      </c>
      <c r="M49" s="218" t="s">
        <v>132</v>
      </c>
      <c r="N49" s="187">
        <v>1</v>
      </c>
      <c r="O49" s="218" t="s">
        <v>42</v>
      </c>
      <c r="P49" s="187">
        <v>2</v>
      </c>
      <c r="Q49" s="186">
        <v>9</v>
      </c>
      <c r="R49" s="187">
        <v>6</v>
      </c>
      <c r="S49" s="186">
        <v>12</v>
      </c>
      <c r="T49" s="187">
        <v>3</v>
      </c>
      <c r="U49" s="190"/>
      <c r="V49" s="187"/>
      <c r="W49" s="186"/>
      <c r="X49" s="187"/>
      <c r="Y49" s="186">
        <v>17</v>
      </c>
      <c r="Z49" s="187">
        <v>1</v>
      </c>
      <c r="AA49" s="190" t="s">
        <v>171</v>
      </c>
      <c r="AB49" s="187">
        <v>3</v>
      </c>
      <c r="AC49" s="186"/>
      <c r="AD49" s="187"/>
      <c r="AE49" s="346" t="s">
        <v>196</v>
      </c>
      <c r="AF49" s="192">
        <v>1</v>
      </c>
      <c r="AG49" s="273">
        <f t="shared" si="4"/>
        <v>28</v>
      </c>
      <c r="AH49" s="370" t="s">
        <v>33</v>
      </c>
      <c r="AI49" s="273">
        <f t="shared" si="5"/>
        <v>28</v>
      </c>
      <c r="AJ49" s="348" t="s">
        <v>126</v>
      </c>
      <c r="AK49" s="369">
        <v>7</v>
      </c>
      <c r="AL49" s="366" t="s">
        <v>153</v>
      </c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</row>
    <row r="50" spans="1:73" ht="39.75" customHeight="1">
      <c r="A50" s="103"/>
      <c r="B50" s="396" t="s">
        <v>161</v>
      </c>
      <c r="C50" s="191">
        <v>16</v>
      </c>
      <c r="D50" s="187">
        <v>1</v>
      </c>
      <c r="E50" s="190"/>
      <c r="F50" s="187"/>
      <c r="G50" s="186"/>
      <c r="H50" s="187"/>
      <c r="I50" s="204"/>
      <c r="J50" s="187"/>
      <c r="K50" s="186"/>
      <c r="L50" s="187"/>
      <c r="M50" s="186" t="s">
        <v>34</v>
      </c>
      <c r="N50" s="187">
        <v>6</v>
      </c>
      <c r="O50" s="186">
        <v>34</v>
      </c>
      <c r="P50" s="187">
        <v>1</v>
      </c>
      <c r="Q50" s="186"/>
      <c r="R50" s="187"/>
      <c r="S50" s="186"/>
      <c r="T50" s="187"/>
      <c r="U50" s="190"/>
      <c r="V50" s="187"/>
      <c r="W50" s="186"/>
      <c r="X50" s="187"/>
      <c r="Y50" s="186"/>
      <c r="Z50" s="187"/>
      <c r="AA50" s="190">
        <v>3</v>
      </c>
      <c r="AB50" s="187">
        <v>12</v>
      </c>
      <c r="AC50" s="186"/>
      <c r="AD50" s="187"/>
      <c r="AE50" s="346" t="s">
        <v>190</v>
      </c>
      <c r="AF50" s="192">
        <v>6</v>
      </c>
      <c r="AG50" s="273">
        <f t="shared" si="4"/>
        <v>26</v>
      </c>
      <c r="AH50" s="348" t="s">
        <v>35</v>
      </c>
      <c r="AI50" s="273">
        <f t="shared" si="5"/>
        <v>26</v>
      </c>
      <c r="AJ50" s="348" t="s">
        <v>145</v>
      </c>
      <c r="AK50" s="390">
        <v>8</v>
      </c>
      <c r="AL50" s="366" t="s">
        <v>154</v>
      </c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</row>
    <row r="51" spans="1:73" ht="48.75" customHeight="1">
      <c r="A51" s="103"/>
      <c r="B51" s="396" t="s">
        <v>157</v>
      </c>
      <c r="C51" s="191"/>
      <c r="D51" s="187"/>
      <c r="E51" s="190"/>
      <c r="F51" s="187"/>
      <c r="G51" s="186"/>
      <c r="H51" s="187"/>
      <c r="I51" s="186"/>
      <c r="J51" s="187"/>
      <c r="K51" s="186"/>
      <c r="L51" s="187"/>
      <c r="M51" s="186"/>
      <c r="N51" s="187"/>
      <c r="O51" s="186">
        <v>6</v>
      </c>
      <c r="P51" s="187">
        <v>9</v>
      </c>
      <c r="Q51" s="186"/>
      <c r="R51" s="187"/>
      <c r="S51" s="186"/>
      <c r="T51" s="187"/>
      <c r="U51" s="190"/>
      <c r="V51" s="187"/>
      <c r="W51" s="186"/>
      <c r="X51" s="187"/>
      <c r="Y51" s="186"/>
      <c r="Z51" s="187"/>
      <c r="AA51" s="190"/>
      <c r="AB51" s="187"/>
      <c r="AC51" s="186"/>
      <c r="AD51" s="187"/>
      <c r="AE51" s="346"/>
      <c r="AF51" s="192"/>
      <c r="AG51" s="273">
        <f t="shared" si="4"/>
        <v>9</v>
      </c>
      <c r="AH51" s="370" t="s">
        <v>34</v>
      </c>
      <c r="AI51" s="273">
        <f t="shared" si="5"/>
        <v>9</v>
      </c>
      <c r="AJ51" s="348" t="s">
        <v>150</v>
      </c>
      <c r="AK51" s="369">
        <v>9</v>
      </c>
      <c r="AL51" s="366" t="s">
        <v>155</v>
      </c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</row>
    <row r="52" spans="1:38" ht="47.25" customHeight="1">
      <c r="A52" s="103"/>
      <c r="B52" s="396" t="s">
        <v>163</v>
      </c>
      <c r="C52" s="191"/>
      <c r="D52" s="187"/>
      <c r="E52" s="190"/>
      <c r="F52" s="187"/>
      <c r="G52" s="186"/>
      <c r="H52" s="187"/>
      <c r="I52" s="186"/>
      <c r="J52" s="187"/>
      <c r="K52" s="186">
        <v>23</v>
      </c>
      <c r="L52" s="187">
        <v>1</v>
      </c>
      <c r="M52" s="186"/>
      <c r="N52" s="187"/>
      <c r="O52" s="186">
        <v>9</v>
      </c>
      <c r="P52" s="187">
        <v>6</v>
      </c>
      <c r="Q52" s="186"/>
      <c r="R52" s="187"/>
      <c r="S52" s="186"/>
      <c r="T52" s="187"/>
      <c r="U52" s="190"/>
      <c r="V52" s="187"/>
      <c r="W52" s="186"/>
      <c r="X52" s="187"/>
      <c r="Y52" s="186"/>
      <c r="Z52" s="187"/>
      <c r="AA52" s="186"/>
      <c r="AB52" s="187"/>
      <c r="AC52" s="186"/>
      <c r="AD52" s="187"/>
      <c r="AE52" s="190"/>
      <c r="AF52" s="187"/>
      <c r="AG52" s="273">
        <f t="shared" si="4"/>
        <v>7</v>
      </c>
      <c r="AH52" s="348" t="s">
        <v>44</v>
      </c>
      <c r="AI52" s="273">
        <f t="shared" si="5"/>
        <v>7</v>
      </c>
      <c r="AJ52" s="348" t="s">
        <v>151</v>
      </c>
      <c r="AK52" s="390">
        <v>10</v>
      </c>
      <c r="AL52" s="366" t="s">
        <v>156</v>
      </c>
    </row>
    <row r="53" spans="1:73" ht="44.25" customHeight="1">
      <c r="A53" s="103"/>
      <c r="B53" s="396" t="s">
        <v>158</v>
      </c>
      <c r="C53" s="191"/>
      <c r="D53" s="187"/>
      <c r="E53" s="190" t="s">
        <v>168</v>
      </c>
      <c r="F53" s="187">
        <v>1</v>
      </c>
      <c r="G53" s="186"/>
      <c r="H53" s="187"/>
      <c r="I53" s="186"/>
      <c r="J53" s="187"/>
      <c r="K53" s="186"/>
      <c r="L53" s="187"/>
      <c r="M53" s="186"/>
      <c r="N53" s="187"/>
      <c r="O53" s="186">
        <v>11</v>
      </c>
      <c r="P53" s="187">
        <v>4</v>
      </c>
      <c r="Q53" s="186"/>
      <c r="R53" s="187"/>
      <c r="S53" s="186"/>
      <c r="T53" s="187"/>
      <c r="U53" s="190"/>
      <c r="V53" s="187"/>
      <c r="W53" s="186"/>
      <c r="X53" s="187"/>
      <c r="Y53" s="186"/>
      <c r="Z53" s="187"/>
      <c r="AA53" s="186"/>
      <c r="AB53" s="187"/>
      <c r="AC53" s="186"/>
      <c r="AD53" s="187"/>
      <c r="AE53" s="346"/>
      <c r="AF53" s="192"/>
      <c r="AG53" s="273">
        <f t="shared" si="4"/>
        <v>5</v>
      </c>
      <c r="AH53" s="370" t="s">
        <v>60</v>
      </c>
      <c r="AI53" s="273">
        <f t="shared" si="5"/>
        <v>5</v>
      </c>
      <c r="AJ53" s="348" t="s">
        <v>201</v>
      </c>
      <c r="AK53" s="369">
        <v>11</v>
      </c>
      <c r="AL53" s="366" t="s">
        <v>172</v>
      </c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</row>
    <row r="54" spans="1:73" ht="19.5" customHeight="1">
      <c r="A54" s="103"/>
      <c r="B54" s="392" t="s">
        <v>118</v>
      </c>
      <c r="C54" s="191"/>
      <c r="D54" s="187"/>
      <c r="E54" s="190" t="s">
        <v>168</v>
      </c>
      <c r="F54" s="187">
        <v>1</v>
      </c>
      <c r="G54" s="186"/>
      <c r="H54" s="187"/>
      <c r="I54" s="186"/>
      <c r="J54" s="187"/>
      <c r="K54" s="186"/>
      <c r="L54" s="187"/>
      <c r="M54" s="186"/>
      <c r="N54" s="187"/>
      <c r="O54" s="186">
        <v>16</v>
      </c>
      <c r="P54" s="187">
        <v>1</v>
      </c>
      <c r="Q54" s="186"/>
      <c r="R54" s="187"/>
      <c r="S54" s="186"/>
      <c r="T54" s="187"/>
      <c r="U54" s="190"/>
      <c r="V54" s="187"/>
      <c r="W54" s="186"/>
      <c r="X54" s="187"/>
      <c r="Y54" s="186">
        <v>15</v>
      </c>
      <c r="Z54" s="187">
        <v>1</v>
      </c>
      <c r="AA54" s="186"/>
      <c r="AB54" s="187"/>
      <c r="AC54" s="186"/>
      <c r="AD54" s="187"/>
      <c r="AE54" s="346" t="s">
        <v>191</v>
      </c>
      <c r="AF54" s="192">
        <v>2</v>
      </c>
      <c r="AG54" s="273">
        <f t="shared" si="4"/>
        <v>5</v>
      </c>
      <c r="AH54" s="348" t="s">
        <v>60</v>
      </c>
      <c r="AI54" s="273">
        <f t="shared" si="5"/>
        <v>5</v>
      </c>
      <c r="AJ54" s="348" t="s">
        <v>201</v>
      </c>
      <c r="AK54" s="390">
        <v>12</v>
      </c>
      <c r="AL54" s="366" t="s">
        <v>173</v>
      </c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</row>
    <row r="55" spans="1:73" ht="19.5" customHeight="1">
      <c r="A55" s="103">
        <v>1</v>
      </c>
      <c r="B55" s="396" t="s">
        <v>137</v>
      </c>
      <c r="C55" s="346"/>
      <c r="D55" s="187"/>
      <c r="E55" s="190" t="s">
        <v>168</v>
      </c>
      <c r="F55" s="187">
        <v>1</v>
      </c>
      <c r="G55" s="190"/>
      <c r="H55" s="187"/>
      <c r="I55" s="190"/>
      <c r="J55" s="187"/>
      <c r="K55" s="190" t="s">
        <v>138</v>
      </c>
      <c r="L55" s="187">
        <v>1</v>
      </c>
      <c r="M55" s="190"/>
      <c r="N55" s="187"/>
      <c r="O55" s="190" t="s">
        <v>152</v>
      </c>
      <c r="P55" s="187">
        <v>1</v>
      </c>
      <c r="Q55" s="190"/>
      <c r="R55" s="187"/>
      <c r="S55" s="190"/>
      <c r="T55" s="187"/>
      <c r="U55" s="190"/>
      <c r="V55" s="187"/>
      <c r="W55" s="190"/>
      <c r="X55" s="187"/>
      <c r="Y55" s="190"/>
      <c r="Z55" s="187"/>
      <c r="AA55" s="190"/>
      <c r="AB55" s="187"/>
      <c r="AC55" s="190"/>
      <c r="AD55" s="187"/>
      <c r="AE55" s="346" t="s">
        <v>193</v>
      </c>
      <c r="AF55" s="192">
        <v>1</v>
      </c>
      <c r="AG55" s="273">
        <f t="shared" si="4"/>
        <v>4</v>
      </c>
      <c r="AH55" s="370" t="s">
        <v>180</v>
      </c>
      <c r="AI55" s="273">
        <f t="shared" si="5"/>
        <v>4</v>
      </c>
      <c r="AJ55" s="430"/>
      <c r="AK55" s="369">
        <v>13</v>
      </c>
      <c r="AL55" s="366" t="s">
        <v>174</v>
      </c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</row>
    <row r="56" spans="1:73" ht="19.5" customHeight="1">
      <c r="A56" s="103"/>
      <c r="B56" s="392" t="s">
        <v>90</v>
      </c>
      <c r="C56" s="191"/>
      <c r="D56" s="187"/>
      <c r="E56" s="190"/>
      <c r="F56" s="187"/>
      <c r="G56" s="186"/>
      <c r="H56" s="187"/>
      <c r="I56" s="186"/>
      <c r="J56" s="187"/>
      <c r="K56" s="186"/>
      <c r="L56" s="187"/>
      <c r="M56" s="186"/>
      <c r="N56" s="187"/>
      <c r="O56" s="186">
        <v>27</v>
      </c>
      <c r="P56" s="187">
        <v>1</v>
      </c>
      <c r="Q56" s="186"/>
      <c r="R56" s="187"/>
      <c r="S56" s="186"/>
      <c r="T56" s="187"/>
      <c r="U56" s="190"/>
      <c r="V56" s="187"/>
      <c r="W56" s="186"/>
      <c r="X56" s="187"/>
      <c r="Y56" s="186"/>
      <c r="Z56" s="187"/>
      <c r="AA56" s="186">
        <v>19</v>
      </c>
      <c r="AB56" s="187">
        <v>1</v>
      </c>
      <c r="AC56" s="186"/>
      <c r="AD56" s="187"/>
      <c r="AE56" s="346" t="s">
        <v>191</v>
      </c>
      <c r="AF56" s="192">
        <v>2</v>
      </c>
      <c r="AG56" s="273">
        <f t="shared" si="4"/>
        <v>4</v>
      </c>
      <c r="AH56" s="370" t="s">
        <v>180</v>
      </c>
      <c r="AI56" s="273">
        <f t="shared" si="5"/>
        <v>4</v>
      </c>
      <c r="AJ56" s="348" t="s">
        <v>153</v>
      </c>
      <c r="AK56" s="390">
        <v>14</v>
      </c>
      <c r="AL56" s="366" t="s">
        <v>175</v>
      </c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</row>
    <row r="57" spans="1:73" ht="45" customHeight="1">
      <c r="A57" s="103"/>
      <c r="B57" s="396" t="s">
        <v>195</v>
      </c>
      <c r="C57" s="191"/>
      <c r="D57" s="187"/>
      <c r="E57" s="190"/>
      <c r="F57" s="187"/>
      <c r="G57" s="186"/>
      <c r="H57" s="187"/>
      <c r="I57" s="186"/>
      <c r="J57" s="187"/>
      <c r="K57" s="186"/>
      <c r="L57" s="187"/>
      <c r="M57" s="186"/>
      <c r="N57" s="187"/>
      <c r="O57" s="186"/>
      <c r="P57" s="187"/>
      <c r="Q57" s="186"/>
      <c r="R57" s="187"/>
      <c r="S57" s="186"/>
      <c r="T57" s="187"/>
      <c r="U57" s="190"/>
      <c r="V57" s="187"/>
      <c r="W57" s="186"/>
      <c r="X57" s="187"/>
      <c r="Y57" s="186"/>
      <c r="Z57" s="187"/>
      <c r="AA57" s="186"/>
      <c r="AB57" s="187"/>
      <c r="AC57" s="186"/>
      <c r="AD57" s="187"/>
      <c r="AE57" s="346" t="s">
        <v>193</v>
      </c>
      <c r="AF57" s="192">
        <v>1</v>
      </c>
      <c r="AG57" s="273">
        <f t="shared" si="4"/>
        <v>1</v>
      </c>
      <c r="AH57" s="370" t="s">
        <v>203</v>
      </c>
      <c r="AI57" s="273">
        <f t="shared" si="5"/>
        <v>1</v>
      </c>
      <c r="AJ57" s="348" t="s">
        <v>202</v>
      </c>
      <c r="AK57" s="369">
        <v>15</v>
      </c>
      <c r="AL57" s="366" t="s">
        <v>176</v>
      </c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</row>
    <row r="58" spans="1:73" ht="27.75">
      <c r="A58" s="103"/>
      <c r="B58" s="396" t="s">
        <v>197</v>
      </c>
      <c r="C58" s="191"/>
      <c r="D58" s="187"/>
      <c r="E58" s="190"/>
      <c r="F58" s="187"/>
      <c r="G58" s="186"/>
      <c r="H58" s="187"/>
      <c r="I58" s="186"/>
      <c r="J58" s="187"/>
      <c r="K58" s="186"/>
      <c r="L58" s="187"/>
      <c r="M58" s="186"/>
      <c r="N58" s="187"/>
      <c r="O58" s="186"/>
      <c r="P58" s="187"/>
      <c r="Q58" s="186"/>
      <c r="R58" s="187"/>
      <c r="S58" s="186"/>
      <c r="T58" s="187"/>
      <c r="U58" s="190"/>
      <c r="V58" s="187"/>
      <c r="W58" s="186"/>
      <c r="X58" s="187"/>
      <c r="Y58" s="186"/>
      <c r="Z58" s="187"/>
      <c r="AA58" s="186"/>
      <c r="AB58" s="187"/>
      <c r="AC58" s="186"/>
      <c r="AD58" s="187"/>
      <c r="AE58" s="346" t="s">
        <v>196</v>
      </c>
      <c r="AF58" s="192">
        <v>1</v>
      </c>
      <c r="AG58" s="273">
        <f t="shared" si="4"/>
        <v>1</v>
      </c>
      <c r="AH58" s="348" t="s">
        <v>203</v>
      </c>
      <c r="AI58" s="273">
        <f t="shared" si="5"/>
        <v>1</v>
      </c>
      <c r="AJ58" s="297" t="s">
        <v>202</v>
      </c>
      <c r="AK58" s="390">
        <v>16</v>
      </c>
      <c r="AL58" s="366" t="s">
        <v>177</v>
      </c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</row>
    <row r="59" spans="1:73" ht="41.25" customHeight="1">
      <c r="A59" s="103"/>
      <c r="B59" s="396" t="s">
        <v>160</v>
      </c>
      <c r="C59" s="191"/>
      <c r="D59" s="187"/>
      <c r="E59" s="190"/>
      <c r="F59" s="187"/>
      <c r="G59" s="186"/>
      <c r="H59" s="187"/>
      <c r="I59" s="186"/>
      <c r="J59" s="187"/>
      <c r="K59" s="186"/>
      <c r="L59" s="187"/>
      <c r="M59" s="186"/>
      <c r="N59" s="187"/>
      <c r="O59" s="186">
        <v>31</v>
      </c>
      <c r="P59" s="187">
        <v>1</v>
      </c>
      <c r="Q59" s="186"/>
      <c r="R59" s="187"/>
      <c r="S59" s="186"/>
      <c r="T59" s="187"/>
      <c r="U59" s="190"/>
      <c r="V59" s="187"/>
      <c r="W59" s="186"/>
      <c r="X59" s="187"/>
      <c r="Y59" s="186"/>
      <c r="Z59" s="187"/>
      <c r="AA59" s="186"/>
      <c r="AB59" s="187"/>
      <c r="AC59" s="186"/>
      <c r="AD59" s="187"/>
      <c r="AE59" s="346"/>
      <c r="AF59" s="192"/>
      <c r="AG59" s="273">
        <f t="shared" si="4"/>
        <v>1</v>
      </c>
      <c r="AH59" s="348" t="s">
        <v>203</v>
      </c>
      <c r="AI59" s="273">
        <f t="shared" si="5"/>
        <v>1</v>
      </c>
      <c r="AJ59" s="297" t="s">
        <v>202</v>
      </c>
      <c r="AK59" s="369">
        <v>17</v>
      </c>
      <c r="AL59" s="366" t="s">
        <v>186</v>
      </c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</row>
    <row r="60" spans="1:73" ht="19.5" customHeight="1" thickBot="1">
      <c r="A60" s="103"/>
      <c r="B60" s="397" t="s">
        <v>135</v>
      </c>
      <c r="C60" s="285"/>
      <c r="D60" s="284"/>
      <c r="E60" s="382"/>
      <c r="F60" s="284"/>
      <c r="G60" s="286"/>
      <c r="H60" s="284"/>
      <c r="I60" s="286">
        <v>18</v>
      </c>
      <c r="J60" s="284">
        <v>1</v>
      </c>
      <c r="K60" s="286"/>
      <c r="L60" s="284"/>
      <c r="M60" s="286"/>
      <c r="N60" s="284"/>
      <c r="O60" s="286"/>
      <c r="P60" s="284"/>
      <c r="Q60" s="286"/>
      <c r="R60" s="284"/>
      <c r="S60" s="286"/>
      <c r="T60" s="284"/>
      <c r="U60" s="382"/>
      <c r="V60" s="284"/>
      <c r="W60" s="286"/>
      <c r="X60" s="284"/>
      <c r="Y60" s="286"/>
      <c r="Z60" s="284"/>
      <c r="AA60" s="286"/>
      <c r="AB60" s="284"/>
      <c r="AC60" s="286"/>
      <c r="AD60" s="284"/>
      <c r="AE60" s="431"/>
      <c r="AF60" s="287"/>
      <c r="AG60" s="304">
        <f t="shared" si="4"/>
        <v>1</v>
      </c>
      <c r="AH60" s="433" t="s">
        <v>203</v>
      </c>
      <c r="AI60" s="304">
        <f t="shared" si="5"/>
        <v>1</v>
      </c>
      <c r="AJ60" s="357"/>
      <c r="AK60" s="390">
        <v>18</v>
      </c>
      <c r="AL60" s="366" t="s">
        <v>187</v>
      </c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</row>
    <row r="61" spans="1:73" ht="19.5" customHeight="1" hidden="1">
      <c r="A61" s="103"/>
      <c r="B61" s="167" t="s">
        <v>93</v>
      </c>
      <c r="C61" s="211"/>
      <c r="D61" s="210"/>
      <c r="E61" s="383"/>
      <c r="F61" s="210"/>
      <c r="G61" s="209"/>
      <c r="H61" s="210"/>
      <c r="I61" s="209"/>
      <c r="J61" s="210"/>
      <c r="K61" s="209"/>
      <c r="L61" s="210"/>
      <c r="M61" s="209"/>
      <c r="N61" s="210"/>
      <c r="O61" s="209"/>
      <c r="P61" s="210"/>
      <c r="Q61" s="209"/>
      <c r="R61" s="210"/>
      <c r="S61" s="209"/>
      <c r="T61" s="210"/>
      <c r="U61" s="383"/>
      <c r="V61" s="210"/>
      <c r="W61" s="209"/>
      <c r="X61" s="210"/>
      <c r="Y61" s="209"/>
      <c r="Z61" s="210"/>
      <c r="AA61" s="209"/>
      <c r="AB61" s="210"/>
      <c r="AC61" s="209"/>
      <c r="AD61" s="210"/>
      <c r="AE61" s="211"/>
      <c r="AF61" s="212"/>
      <c r="AG61" s="371">
        <f t="shared" si="4"/>
        <v>0</v>
      </c>
      <c r="AH61" s="372"/>
      <c r="AI61" s="371"/>
      <c r="AJ61" s="367"/>
      <c r="AK61" s="369">
        <v>19</v>
      </c>
      <c r="AL61" s="432" t="s">
        <v>188</v>
      </c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</row>
    <row r="62" spans="1:73" ht="20.25" customHeight="1" hidden="1" thickBot="1">
      <c r="A62" s="274"/>
      <c r="B62" s="224" t="s">
        <v>117</v>
      </c>
      <c r="C62" s="285"/>
      <c r="D62" s="284"/>
      <c r="E62" s="382"/>
      <c r="F62" s="284"/>
      <c r="G62" s="286"/>
      <c r="H62" s="284"/>
      <c r="I62" s="286"/>
      <c r="J62" s="284"/>
      <c r="K62" s="286"/>
      <c r="L62" s="284"/>
      <c r="M62" s="286"/>
      <c r="N62" s="284"/>
      <c r="O62" s="286"/>
      <c r="P62" s="284"/>
      <c r="Q62" s="286"/>
      <c r="R62" s="284"/>
      <c r="S62" s="286"/>
      <c r="T62" s="284"/>
      <c r="U62" s="382"/>
      <c r="V62" s="284"/>
      <c r="W62" s="286"/>
      <c r="X62" s="284"/>
      <c r="Y62" s="286"/>
      <c r="Z62" s="284"/>
      <c r="AA62" s="286"/>
      <c r="AB62" s="284"/>
      <c r="AC62" s="286"/>
      <c r="AD62" s="284"/>
      <c r="AE62" s="285"/>
      <c r="AF62" s="287"/>
      <c r="AG62" s="304">
        <f t="shared" si="4"/>
        <v>0</v>
      </c>
      <c r="AH62" s="307"/>
      <c r="AI62" s="304"/>
      <c r="AJ62" s="308"/>
      <c r="AK62" s="390">
        <v>20</v>
      </c>
      <c r="AL62" s="366" t="s">
        <v>189</v>
      </c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</row>
    <row r="63" spans="1:73" ht="30" customHeight="1" hidden="1">
      <c r="A63" s="306"/>
      <c r="B63" s="275"/>
      <c r="C63" s="278"/>
      <c r="D63" s="279"/>
      <c r="E63" s="384"/>
      <c r="F63" s="277"/>
      <c r="G63" s="276"/>
      <c r="H63" s="277"/>
      <c r="I63" s="276"/>
      <c r="J63" s="277"/>
      <c r="K63" s="276"/>
      <c r="L63" s="277"/>
      <c r="M63" s="276"/>
      <c r="N63" s="277"/>
      <c r="O63" s="276"/>
      <c r="P63" s="277"/>
      <c r="Q63" s="276"/>
      <c r="R63" s="277"/>
      <c r="S63" s="276"/>
      <c r="T63" s="277"/>
      <c r="U63" s="384"/>
      <c r="V63" s="277"/>
      <c r="W63" s="276"/>
      <c r="X63" s="277"/>
      <c r="Y63" s="276"/>
      <c r="Z63" s="277"/>
      <c r="AA63" s="276"/>
      <c r="AB63" s="277"/>
      <c r="AC63" s="276"/>
      <c r="AD63" s="277"/>
      <c r="AE63" s="280"/>
      <c r="AF63" s="281"/>
      <c r="AG63" s="282"/>
      <c r="AH63" s="279"/>
      <c r="AI63" s="283" t="e">
        <f>#REF!+D63+F63+H63+J63+L63+N63+P63+R63+V63+Z63+AB63+AD63+AF63</f>
        <v>#REF!</v>
      </c>
      <c r="AJ63" s="279"/>
      <c r="AK63" s="369">
        <v>21</v>
      </c>
      <c r="AL63" s="366" t="s">
        <v>198</v>
      </c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</row>
    <row r="64" spans="1:38" ht="19.5" customHeight="1" hidden="1" thickBot="1">
      <c r="A64" s="103">
        <v>1</v>
      </c>
      <c r="B64" s="127"/>
      <c r="C64" s="143"/>
      <c r="D64" s="140"/>
      <c r="E64" s="128"/>
      <c r="F64" s="129"/>
      <c r="G64" s="128"/>
      <c r="H64" s="129"/>
      <c r="I64" s="128"/>
      <c r="J64" s="129"/>
      <c r="K64" s="128"/>
      <c r="L64" s="129"/>
      <c r="M64" s="128"/>
      <c r="N64" s="129"/>
      <c r="O64" s="128"/>
      <c r="P64" s="129"/>
      <c r="Q64" s="128"/>
      <c r="R64" s="129"/>
      <c r="S64" s="128"/>
      <c r="T64" s="129"/>
      <c r="U64" s="128"/>
      <c r="V64" s="129"/>
      <c r="W64" s="128"/>
      <c r="X64" s="129"/>
      <c r="Y64" s="128"/>
      <c r="Z64" s="129"/>
      <c r="AA64" s="128"/>
      <c r="AB64" s="129"/>
      <c r="AC64" s="128"/>
      <c r="AD64" s="129"/>
      <c r="AE64" s="128"/>
      <c r="AF64" s="129"/>
      <c r="AG64" s="219">
        <f>D64+H64+L64+P64+R64+V64+Z64+AB64+AD64+AF64</f>
        <v>0</v>
      </c>
      <c r="AH64" s="131"/>
      <c r="AI64" s="130">
        <f>F64+J64+N64+R64+V64+X64+AB64+AD64+AF64+AH64</f>
        <v>0</v>
      </c>
      <c r="AJ64" s="131"/>
      <c r="AK64" s="390">
        <v>22</v>
      </c>
      <c r="AL64" s="366" t="s">
        <v>199</v>
      </c>
    </row>
    <row r="65" spans="2:38" ht="22.5">
      <c r="B65" s="144"/>
      <c r="C65" s="144"/>
      <c r="D65" s="144"/>
      <c r="E65" s="385"/>
      <c r="F65" s="144"/>
      <c r="G65" s="144"/>
      <c r="H65" s="144"/>
      <c r="I65" s="144"/>
      <c r="J65" s="144"/>
      <c r="K65" s="144"/>
      <c r="L65" s="144"/>
      <c r="M65" s="144"/>
      <c r="N65" s="144"/>
      <c r="O65" s="144"/>
      <c r="P65" s="144"/>
      <c r="Q65" s="144"/>
      <c r="R65" s="144"/>
      <c r="S65" s="144"/>
      <c r="T65" s="144"/>
      <c r="U65" s="385"/>
      <c r="V65" s="144"/>
      <c r="W65" s="144"/>
      <c r="X65" s="144"/>
      <c r="Y65" s="144"/>
      <c r="Z65" s="144"/>
      <c r="AA65" s="144"/>
      <c r="AB65" s="144"/>
      <c r="AC65" s="144"/>
      <c r="AD65" s="144"/>
      <c r="AE65" s="144"/>
      <c r="AF65" s="144"/>
      <c r="AG65" s="220"/>
      <c r="AH65" s="144"/>
      <c r="AI65" s="144"/>
      <c r="AJ65" s="144"/>
      <c r="AK65" s="389"/>
      <c r="AL65" s="363"/>
    </row>
    <row r="66" spans="5:21" ht="16.5">
      <c r="E66" s="386"/>
      <c r="U66" s="386"/>
    </row>
    <row r="67" spans="5:21" ht="16.5">
      <c r="E67" s="386"/>
      <c r="U67" s="386"/>
    </row>
    <row r="68" spans="5:21" ht="16.5">
      <c r="E68" s="386"/>
      <c r="U68" s="386"/>
    </row>
    <row r="69" spans="5:21" ht="16.5">
      <c r="E69" s="386"/>
      <c r="U69" s="386"/>
    </row>
    <row r="70" spans="5:21" ht="16.5">
      <c r="E70" s="386"/>
      <c r="U70" s="386"/>
    </row>
    <row r="71" ht="16.5">
      <c r="U71" s="386"/>
    </row>
    <row r="72" ht="16.5">
      <c r="U72" s="386"/>
    </row>
    <row r="73" ht="16.5">
      <c r="U73" s="386"/>
    </row>
    <row r="74" ht="16.5">
      <c r="U74" s="386"/>
    </row>
    <row r="75" ht="16.5">
      <c r="U75" s="386"/>
    </row>
    <row r="76" ht="16.5">
      <c r="U76" s="386"/>
    </row>
    <row r="77" ht="16.5">
      <c r="U77" s="386"/>
    </row>
    <row r="78" ht="16.5">
      <c r="U78" s="386"/>
    </row>
    <row r="79" ht="16.5">
      <c r="U79" s="386"/>
    </row>
    <row r="80" ht="16.5">
      <c r="U80" s="386"/>
    </row>
    <row r="81" ht="16.5">
      <c r="U81" s="386"/>
    </row>
    <row r="82" ht="16.5">
      <c r="U82" s="386"/>
    </row>
    <row r="83" ht="16.5">
      <c r="U83" s="386"/>
    </row>
    <row r="84" ht="16.5">
      <c r="U84" s="386"/>
    </row>
    <row r="85" ht="16.5">
      <c r="U85" s="386"/>
    </row>
    <row r="86" ht="16.5">
      <c r="U86" s="386"/>
    </row>
    <row r="87" ht="16.5">
      <c r="U87" s="386"/>
    </row>
    <row r="88" ht="16.5">
      <c r="U88" s="386"/>
    </row>
    <row r="89" ht="16.5">
      <c r="U89" s="386"/>
    </row>
    <row r="90" ht="16.5">
      <c r="U90" s="386"/>
    </row>
    <row r="91" ht="16.5">
      <c r="U91" s="386"/>
    </row>
    <row r="92" ht="16.5">
      <c r="U92" s="386"/>
    </row>
    <row r="93" ht="16.5">
      <c r="U93" s="386"/>
    </row>
    <row r="94" ht="16.5">
      <c r="U94" s="386"/>
    </row>
    <row r="95" ht="16.5">
      <c r="U95" s="386"/>
    </row>
    <row r="96" ht="16.5">
      <c r="U96" s="386"/>
    </row>
    <row r="97" ht="16.5">
      <c r="U97" s="386"/>
    </row>
    <row r="98" ht="16.5">
      <c r="U98" s="386"/>
    </row>
    <row r="99" ht="16.5">
      <c r="U99" s="386"/>
    </row>
    <row r="100" ht="16.5">
      <c r="U100" s="386"/>
    </row>
    <row r="101" ht="16.5">
      <c r="U101" s="386"/>
    </row>
    <row r="102" ht="16.5">
      <c r="U102" s="386"/>
    </row>
    <row r="103" ht="16.5">
      <c r="U103" s="386"/>
    </row>
    <row r="104" ht="16.5">
      <c r="U104" s="386"/>
    </row>
    <row r="105" ht="16.5">
      <c r="U105" s="386"/>
    </row>
    <row r="106" ht="16.5">
      <c r="U106" s="386"/>
    </row>
    <row r="107" ht="16.5">
      <c r="U107" s="386"/>
    </row>
    <row r="108" ht="16.5">
      <c r="U108" s="386"/>
    </row>
    <row r="109" ht="16.5">
      <c r="U109" s="386"/>
    </row>
    <row r="110" ht="16.5">
      <c r="U110" s="386"/>
    </row>
    <row r="111" ht="16.5">
      <c r="U111" s="386"/>
    </row>
    <row r="112" ht="16.5">
      <c r="U112" s="386"/>
    </row>
    <row r="113" ht="16.5">
      <c r="U113" s="386"/>
    </row>
    <row r="114" ht="16.5">
      <c r="U114" s="386"/>
    </row>
    <row r="115" ht="16.5">
      <c r="U115" s="386"/>
    </row>
    <row r="116" ht="16.5">
      <c r="U116" s="386"/>
    </row>
    <row r="117" ht="16.5">
      <c r="U117" s="386"/>
    </row>
    <row r="118" ht="16.5">
      <c r="U118" s="386"/>
    </row>
    <row r="119" ht="16.5">
      <c r="U119" s="386"/>
    </row>
    <row r="120" ht="16.5">
      <c r="U120" s="386"/>
    </row>
    <row r="121" ht="16.5">
      <c r="U121" s="386"/>
    </row>
    <row r="122" ht="16.5">
      <c r="U122" s="386"/>
    </row>
    <row r="123" ht="16.5">
      <c r="U123" s="386"/>
    </row>
    <row r="124" ht="16.5">
      <c r="U124" s="386"/>
    </row>
    <row r="125" ht="16.5">
      <c r="U125" s="386"/>
    </row>
    <row r="126" ht="16.5">
      <c r="U126" s="386"/>
    </row>
    <row r="127" ht="16.5">
      <c r="U127" s="386"/>
    </row>
    <row r="128" ht="16.5">
      <c r="U128" s="386"/>
    </row>
    <row r="129" ht="16.5">
      <c r="U129" s="386"/>
    </row>
    <row r="130" ht="16.5">
      <c r="U130" s="386"/>
    </row>
    <row r="131" ht="16.5">
      <c r="U131" s="386"/>
    </row>
    <row r="132" ht="16.5">
      <c r="U132" s="386"/>
    </row>
    <row r="133" ht="16.5">
      <c r="U133" s="386"/>
    </row>
    <row r="134" ht="16.5">
      <c r="U134" s="386"/>
    </row>
    <row r="135" ht="16.5">
      <c r="U135" s="386"/>
    </row>
    <row r="136" ht="16.5">
      <c r="U136" s="386"/>
    </row>
    <row r="137" ht="16.5">
      <c r="U137" s="386"/>
    </row>
    <row r="138" ht="16.5">
      <c r="U138" s="386"/>
    </row>
  </sheetData>
  <sheetProtection/>
  <mergeCells count="20">
    <mergeCell ref="AK8:AL8"/>
    <mergeCell ref="Q8:R8"/>
    <mergeCell ref="AE8:AF8"/>
    <mergeCell ref="Y8:Z8"/>
    <mergeCell ref="AA8:AB8"/>
    <mergeCell ref="AC8:AD8"/>
    <mergeCell ref="AG8:AH8"/>
    <mergeCell ref="W8:X8"/>
    <mergeCell ref="AI8:AJ8"/>
    <mergeCell ref="S8:T8"/>
    <mergeCell ref="M8:N8"/>
    <mergeCell ref="U8:V8"/>
    <mergeCell ref="K8:L8"/>
    <mergeCell ref="O8:P8"/>
    <mergeCell ref="A8:A9"/>
    <mergeCell ref="B8:B9"/>
    <mergeCell ref="C8:D8"/>
    <mergeCell ref="G8:H8"/>
    <mergeCell ref="E8:F8"/>
    <mergeCell ref="I8:J8"/>
  </mergeCells>
  <printOptions horizontalCentered="1" verticalCentered="1"/>
  <pageMargins left="0.3937007874015748" right="0.35433070866141736" top="0.25" bottom="0.31496062992125984" header="0.2" footer="0.2362204724409449"/>
  <pageSetup fitToHeight="1" fitToWidth="1" horizontalDpi="600" verticalDpi="600" orientation="landscape" paperSize="9" scale="4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8:BU137"/>
  <sheetViews>
    <sheetView showZeros="0" zoomScale="70" zoomScaleNormal="70" zoomScalePageLayoutView="0" workbookViewId="0" topLeftCell="B1">
      <pane xSplit="1" ySplit="8" topLeftCell="S21" activePane="bottomRight" state="frozen"/>
      <selection pane="topLeft" activeCell="B1" sqref="B1"/>
      <selection pane="topRight" activeCell="C1" sqref="C1"/>
      <selection pane="bottomLeft" activeCell="B9" sqref="B9"/>
      <selection pane="bottomRight" activeCell="AC30" sqref="AC30:AD30"/>
    </sheetView>
  </sheetViews>
  <sheetFormatPr defaultColWidth="9.125" defaultRowHeight="12.75"/>
  <cols>
    <col min="1" max="1" width="4.875" style="1" hidden="1" customWidth="1"/>
    <col min="2" max="2" width="55.375" style="1" customWidth="1"/>
    <col min="3" max="32" width="10.625" style="1" customWidth="1"/>
    <col min="33" max="33" width="11.625" style="1" customWidth="1"/>
    <col min="34" max="34" width="11.375" style="1" customWidth="1"/>
    <col min="35" max="35" width="11.625" style="1" bestFit="1" customWidth="1"/>
    <col min="36" max="36" width="13.875" style="1" customWidth="1"/>
    <col min="37" max="16384" width="9.125" style="1" customWidth="1"/>
  </cols>
  <sheetData>
    <row r="7" ht="44.25" customHeight="1" thickBot="1"/>
    <row r="8" spans="1:73" s="356" customFormat="1" ht="56.25" customHeight="1">
      <c r="A8" s="723" t="s">
        <v>31</v>
      </c>
      <c r="B8" s="733" t="s">
        <v>61</v>
      </c>
      <c r="C8" s="731" t="str">
        <f>'2009'!C8</f>
        <v>Лыжная эстафета</v>
      </c>
      <c r="D8" s="732"/>
      <c r="E8" s="731" t="str">
        <f>'2009'!E8</f>
        <v>Мини-футбол</v>
      </c>
      <c r="F8" s="732"/>
      <c r="G8" s="731" t="str">
        <f>'2009'!G8</f>
        <v>Плавание эстафета</v>
      </c>
      <c r="H8" s="732"/>
      <c r="I8" s="731" t="str">
        <f>'2009'!I8</f>
        <v>Волейбол</v>
      </c>
      <c r="J8" s="732"/>
      <c r="K8" s="731" t="str">
        <f>'2009'!K8</f>
        <v>Настольный теннис</v>
      </c>
      <c r="L8" s="732"/>
      <c r="M8" s="731" t="str">
        <f>'2009'!M8</f>
        <v>Шахматы</v>
      </c>
      <c r="N8" s="732"/>
      <c r="O8" s="731" t="str">
        <f>'2009'!O8</f>
        <v>Стрельба пулевая</v>
      </c>
      <c r="P8" s="732"/>
      <c r="Q8" s="731" t="str">
        <f>'2009'!Q8</f>
        <v>Петанк</v>
      </c>
      <c r="R8" s="732"/>
      <c r="S8" s="731" t="str">
        <f>'2009'!S8</f>
        <v>Эстафетный бег</v>
      </c>
      <c r="T8" s="732"/>
      <c r="U8" s="731" t="str">
        <f>'2009'!U8</f>
        <v>Футбол
(кубок)</v>
      </c>
      <c r="V8" s="732"/>
      <c r="W8" s="731" t="str">
        <f>'2009'!W8</f>
        <v>Футбол
(первенство)</v>
      </c>
      <c r="X8" s="732"/>
      <c r="Y8" s="731" t="str">
        <f>'2009'!Y8</f>
        <v>Л/а кросс</v>
      </c>
      <c r="Z8" s="732"/>
      <c r="AA8" s="731" t="str">
        <f>'2009'!AA8</f>
        <v>Дартс</v>
      </c>
      <c r="AB8" s="732"/>
      <c r="AC8" s="731" t="str">
        <f>'2009'!AC8</f>
        <v>Гиревой спорт</v>
      </c>
      <c r="AD8" s="732"/>
      <c r="AE8" s="731" t="str">
        <f>'2009'!AE8</f>
        <v>Бильярд</v>
      </c>
      <c r="AF8" s="732"/>
      <c r="AG8" s="735" t="s">
        <v>71</v>
      </c>
      <c r="AH8" s="736"/>
      <c r="AI8" s="735" t="s">
        <v>72</v>
      </c>
      <c r="AJ8" s="736"/>
      <c r="AK8" s="42"/>
      <c r="AL8" s="355"/>
      <c r="AM8" s="355"/>
      <c r="AN8" s="355"/>
      <c r="AO8" s="355"/>
      <c r="AP8" s="355"/>
      <c r="AQ8" s="355"/>
      <c r="AR8" s="355"/>
      <c r="AS8" s="355"/>
      <c r="AT8" s="355"/>
      <c r="AU8" s="355"/>
      <c r="AV8" s="355"/>
      <c r="AW8" s="355"/>
      <c r="AX8" s="355"/>
      <c r="AY8" s="355"/>
      <c r="AZ8" s="355"/>
      <c r="BA8" s="355"/>
      <c r="BB8" s="355"/>
      <c r="BC8" s="355"/>
      <c r="BD8" s="355"/>
      <c r="BE8" s="355"/>
      <c r="BF8" s="355"/>
      <c r="BG8" s="355"/>
      <c r="BH8" s="355"/>
      <c r="BI8" s="355"/>
      <c r="BJ8" s="355"/>
      <c r="BK8" s="355"/>
      <c r="BL8" s="355"/>
      <c r="BM8" s="355"/>
      <c r="BN8" s="355"/>
      <c r="BO8" s="355"/>
      <c r="BP8" s="355"/>
      <c r="BQ8" s="355"/>
      <c r="BR8" s="355"/>
      <c r="BS8" s="355"/>
      <c r="BT8" s="355"/>
      <c r="BU8" s="355"/>
    </row>
    <row r="9" spans="1:73" ht="45" customHeight="1" thickBot="1">
      <c r="A9" s="726"/>
      <c r="B9" s="734"/>
      <c r="C9" s="421" t="s">
        <v>19</v>
      </c>
      <c r="D9" s="53" t="s">
        <v>20</v>
      </c>
      <c r="E9" s="422" t="s">
        <v>19</v>
      </c>
      <c r="F9" s="53" t="s">
        <v>20</v>
      </c>
      <c r="G9" s="422" t="s">
        <v>19</v>
      </c>
      <c r="H9" s="53" t="s">
        <v>20</v>
      </c>
      <c r="I9" s="423" t="s">
        <v>19</v>
      </c>
      <c r="J9" s="424" t="s">
        <v>20</v>
      </c>
      <c r="K9" s="422" t="s">
        <v>19</v>
      </c>
      <c r="L9" s="53" t="s">
        <v>20</v>
      </c>
      <c r="M9" s="422" t="s">
        <v>19</v>
      </c>
      <c r="N9" s="53" t="s">
        <v>20</v>
      </c>
      <c r="O9" s="422" t="s">
        <v>19</v>
      </c>
      <c r="P9" s="53" t="s">
        <v>20</v>
      </c>
      <c r="Q9" s="422" t="s">
        <v>19</v>
      </c>
      <c r="R9" s="53" t="s">
        <v>20</v>
      </c>
      <c r="S9" s="422" t="s">
        <v>19</v>
      </c>
      <c r="T9" s="53" t="s">
        <v>20</v>
      </c>
      <c r="U9" s="422" t="s">
        <v>19</v>
      </c>
      <c r="V9" s="53" t="s">
        <v>20</v>
      </c>
      <c r="W9" s="422" t="s">
        <v>19</v>
      </c>
      <c r="X9" s="53" t="s">
        <v>20</v>
      </c>
      <c r="Y9" s="422" t="s">
        <v>19</v>
      </c>
      <c r="Z9" s="53" t="s">
        <v>20</v>
      </c>
      <c r="AA9" s="423" t="s">
        <v>19</v>
      </c>
      <c r="AB9" s="424" t="s">
        <v>20</v>
      </c>
      <c r="AC9" s="421" t="s">
        <v>19</v>
      </c>
      <c r="AD9" s="56" t="s">
        <v>20</v>
      </c>
      <c r="AE9" s="423" t="s">
        <v>19</v>
      </c>
      <c r="AF9" s="424" t="s">
        <v>20</v>
      </c>
      <c r="AG9" s="425" t="s">
        <v>29</v>
      </c>
      <c r="AH9" s="424" t="s">
        <v>30</v>
      </c>
      <c r="AI9" s="425" t="s">
        <v>29</v>
      </c>
      <c r="AJ9" s="424" t="s">
        <v>30</v>
      </c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</row>
    <row r="10" spans="1:73" ht="30" customHeight="1">
      <c r="A10" s="306"/>
      <c r="B10" s="415" t="s">
        <v>62</v>
      </c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239"/>
      <c r="AH10" s="240"/>
      <c r="AI10" s="239"/>
      <c r="AJ10" s="241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</row>
    <row r="11" spans="1:73" ht="30" customHeight="1">
      <c r="A11" s="103"/>
      <c r="B11" s="416" t="str">
        <f>'2009'!B11</f>
        <v>Ремонтное производство</v>
      </c>
      <c r="C11" s="399">
        <f>'2009'!C11</f>
        <v>7</v>
      </c>
      <c r="D11" s="400">
        <f>'2009'!D11</f>
        <v>8</v>
      </c>
      <c r="E11" s="399" t="str">
        <f>'2009'!E11</f>
        <v>17-31</v>
      </c>
      <c r="F11" s="400">
        <f>'2009'!F11</f>
        <v>1</v>
      </c>
      <c r="G11" s="399">
        <f>'2009'!G11</f>
        <v>1</v>
      </c>
      <c r="H11" s="400">
        <f>'2009'!H11</f>
        <v>15</v>
      </c>
      <c r="I11" s="399">
        <f>'2009'!I11</f>
        <v>3</v>
      </c>
      <c r="J11" s="400">
        <f>'2009'!J11</f>
        <v>12</v>
      </c>
      <c r="K11" s="399" t="str">
        <f>'2009'!K11</f>
        <v>3</v>
      </c>
      <c r="L11" s="400">
        <f>'2009'!L11</f>
        <v>12</v>
      </c>
      <c r="M11" s="399">
        <f>'2009'!M11</f>
        <v>3</v>
      </c>
      <c r="N11" s="400">
        <f>'2009'!N11</f>
        <v>12</v>
      </c>
      <c r="O11" s="399">
        <f>'2009'!O11</f>
        <v>5</v>
      </c>
      <c r="P11" s="400">
        <f>'2009'!P11</f>
        <v>10</v>
      </c>
      <c r="Q11" s="399">
        <f>'2009'!Q11</f>
        <v>3</v>
      </c>
      <c r="R11" s="400">
        <f>'2009'!R11</f>
        <v>12</v>
      </c>
      <c r="S11" s="399">
        <f>'2009'!S11</f>
        <v>9</v>
      </c>
      <c r="T11" s="400">
        <f>'2009'!T11</f>
        <v>6</v>
      </c>
      <c r="U11" s="399" t="str">
        <f>'2009'!U11</f>
        <v>10-19</v>
      </c>
      <c r="V11" s="400">
        <f>'2009'!V11</f>
        <v>5</v>
      </c>
      <c r="W11" s="399">
        <f>'2009'!W11</f>
        <v>6</v>
      </c>
      <c r="X11" s="400">
        <f>'2009'!X11</f>
        <v>12</v>
      </c>
      <c r="Y11" s="399">
        <f>'2009'!Y11</f>
        <v>5</v>
      </c>
      <c r="Z11" s="400">
        <f>'2009'!Z11</f>
        <v>10</v>
      </c>
      <c r="AA11" s="399">
        <f>'2009'!AA11</f>
        <v>5</v>
      </c>
      <c r="AB11" s="400">
        <f>'2009'!AB11</f>
        <v>10</v>
      </c>
      <c r="AC11" s="399">
        <f>'2009'!AC11</f>
        <v>1</v>
      </c>
      <c r="AD11" s="400">
        <f>'2009'!AD11</f>
        <v>15</v>
      </c>
      <c r="AE11" s="399">
        <f>'2009'!AE11</f>
        <v>1</v>
      </c>
      <c r="AF11" s="400">
        <f>'2009'!AF11</f>
        <v>15</v>
      </c>
      <c r="AG11" s="351">
        <f>'2009'!AG11</f>
        <v>155</v>
      </c>
      <c r="AH11" s="296" t="str">
        <f>'2009'!AH11</f>
        <v>1</v>
      </c>
      <c r="AI11" s="387">
        <f>'2009'!AI11</f>
        <v>155</v>
      </c>
      <c r="AJ11" s="309" t="str">
        <f>'2009'!AJ11</f>
        <v>1</v>
      </c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</row>
    <row r="12" spans="1:73" ht="30" customHeight="1">
      <c r="A12" s="103"/>
      <c r="B12" s="417" t="str">
        <f>'2009'!B12</f>
        <v>УЖДТ</v>
      </c>
      <c r="C12" s="401">
        <f>'2009'!C12</f>
        <v>2</v>
      </c>
      <c r="D12" s="402">
        <f>'2009'!D12</f>
        <v>13</v>
      </c>
      <c r="E12" s="401">
        <f>'2009'!E12</f>
        <v>1</v>
      </c>
      <c r="F12" s="402">
        <f>'2009'!F12</f>
        <v>15</v>
      </c>
      <c r="G12" s="401">
        <f>'2009'!G12</f>
        <v>2</v>
      </c>
      <c r="H12" s="402">
        <f>'2009'!H12</f>
        <v>13</v>
      </c>
      <c r="I12" s="401">
        <f>'2009'!I12</f>
        <v>6</v>
      </c>
      <c r="J12" s="402">
        <f>'2009'!J12</f>
        <v>9</v>
      </c>
      <c r="K12" s="401" t="str">
        <f>'2009'!K12</f>
        <v>7</v>
      </c>
      <c r="L12" s="402">
        <f>'2009'!L12</f>
        <v>8</v>
      </c>
      <c r="M12" s="401">
        <f>'2009'!M12</f>
        <v>1</v>
      </c>
      <c r="N12" s="402">
        <f>'2009'!N12</f>
        <v>15</v>
      </c>
      <c r="O12" s="401">
        <f>'2009'!O12</f>
        <v>4</v>
      </c>
      <c r="P12" s="402">
        <f>'2009'!P12</f>
        <v>11</v>
      </c>
      <c r="Q12" s="401">
        <f>'2009'!Q12</f>
        <v>8</v>
      </c>
      <c r="R12" s="402">
        <f>'2009'!R12</f>
        <v>7</v>
      </c>
      <c r="S12" s="401">
        <f>'2009'!S12</f>
        <v>10</v>
      </c>
      <c r="T12" s="402">
        <f>'2009'!T12</f>
        <v>5</v>
      </c>
      <c r="U12" s="401">
        <f>'2009'!U12</f>
        <v>1</v>
      </c>
      <c r="V12" s="402">
        <f>'2009'!V12</f>
        <v>15</v>
      </c>
      <c r="W12" s="401">
        <f>'2009'!W12</f>
        <v>1</v>
      </c>
      <c r="X12" s="402">
        <f>'2009'!X12</f>
        <v>18</v>
      </c>
      <c r="Y12" s="401">
        <f>'2009'!Y12</f>
        <v>1</v>
      </c>
      <c r="Z12" s="402">
        <f>'2009'!Z12</f>
        <v>15</v>
      </c>
      <c r="AA12" s="401">
        <f>'2009'!AA12</f>
        <v>11</v>
      </c>
      <c r="AB12" s="402">
        <f>'2009'!AB12</f>
        <v>4</v>
      </c>
      <c r="AC12" s="401">
        <f>'2009'!AC12</f>
        <v>0</v>
      </c>
      <c r="AD12" s="402">
        <f>'2009'!AD12</f>
        <v>0</v>
      </c>
      <c r="AE12" s="401" t="str">
        <f>'2009'!AE12</f>
        <v>13-20</v>
      </c>
      <c r="AF12" s="402">
        <f>'2009'!AF12</f>
        <v>2</v>
      </c>
      <c r="AG12" s="352">
        <f>'2009'!AG12</f>
        <v>150</v>
      </c>
      <c r="AH12" s="297" t="str">
        <f>'2009'!AH12</f>
        <v>2</v>
      </c>
      <c r="AI12" s="388">
        <f>'2009'!AI12</f>
        <v>150</v>
      </c>
      <c r="AJ12" s="310" t="str">
        <f>'2009'!AJ12</f>
        <v>2</v>
      </c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</row>
    <row r="13" spans="1:73" ht="30" customHeight="1">
      <c r="A13" s="103"/>
      <c r="B13" s="417" t="str">
        <f>'2009'!B13</f>
        <v>ПДС</v>
      </c>
      <c r="C13" s="401">
        <f>'2009'!C13</f>
        <v>1</v>
      </c>
      <c r="D13" s="402">
        <f>'2009'!D13</f>
        <v>15</v>
      </c>
      <c r="E13" s="401">
        <f>'2009'!E13</f>
        <v>2</v>
      </c>
      <c r="F13" s="402">
        <f>'2009'!F13</f>
        <v>13</v>
      </c>
      <c r="G13" s="401">
        <f>'2009'!G13</f>
        <v>3</v>
      </c>
      <c r="H13" s="402">
        <f>'2009'!H13</f>
        <v>12</v>
      </c>
      <c r="I13" s="401">
        <f>'2009'!I13</f>
        <v>2</v>
      </c>
      <c r="J13" s="402">
        <f>'2009'!J13</f>
        <v>13</v>
      </c>
      <c r="K13" s="401" t="str">
        <f>'2009'!K13</f>
        <v>17</v>
      </c>
      <c r="L13" s="402">
        <f>'2009'!L13</f>
        <v>1</v>
      </c>
      <c r="M13" s="401">
        <f>'2009'!M13</f>
        <v>5</v>
      </c>
      <c r="N13" s="402">
        <f>'2009'!N13</f>
        <v>10</v>
      </c>
      <c r="O13" s="401">
        <f>'2009'!O13</f>
        <v>15</v>
      </c>
      <c r="P13" s="402">
        <f>'2009'!P13</f>
        <v>1</v>
      </c>
      <c r="Q13" s="401">
        <f>'2009'!Q13</f>
        <v>15</v>
      </c>
      <c r="R13" s="402">
        <f>'2009'!R13</f>
        <v>1</v>
      </c>
      <c r="S13" s="401">
        <f>'2009'!S13</f>
        <v>3</v>
      </c>
      <c r="T13" s="402">
        <f>'2009'!T13</f>
        <v>12</v>
      </c>
      <c r="U13" s="401" t="str">
        <f>'2009'!U13</f>
        <v>4-7</v>
      </c>
      <c r="V13" s="402">
        <f>'2009'!V13</f>
        <v>11</v>
      </c>
      <c r="W13" s="401">
        <f>'2009'!W13</f>
        <v>3</v>
      </c>
      <c r="X13" s="402">
        <f>'2009'!X13</f>
        <v>15</v>
      </c>
      <c r="Y13" s="401">
        <f>'2009'!Y13</f>
        <v>3</v>
      </c>
      <c r="Z13" s="402">
        <f>'2009'!Z13</f>
        <v>12</v>
      </c>
      <c r="AA13" s="401">
        <f>'2009'!AA13</f>
        <v>14</v>
      </c>
      <c r="AB13" s="402">
        <f>'2009'!AB13</f>
        <v>1</v>
      </c>
      <c r="AC13" s="401">
        <f>'2009'!AC13</f>
        <v>5</v>
      </c>
      <c r="AD13" s="402">
        <f>'2009'!AD13</f>
        <v>10</v>
      </c>
      <c r="AE13" s="401" t="str">
        <f>'2009'!AE13</f>
        <v>7-8</v>
      </c>
      <c r="AF13" s="402">
        <f>'2009'!AF13</f>
        <v>8</v>
      </c>
      <c r="AG13" s="352">
        <f>'2009'!AG13</f>
        <v>135</v>
      </c>
      <c r="AH13" s="297" t="str">
        <f>'2009'!AH13</f>
        <v>3</v>
      </c>
      <c r="AI13" s="388">
        <f>'2009'!AI13</f>
        <v>135</v>
      </c>
      <c r="AJ13" s="310" t="str">
        <f>'2009'!AJ13</f>
        <v>3</v>
      </c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</row>
    <row r="14" spans="1:73" ht="30" customHeight="1">
      <c r="A14" s="103"/>
      <c r="B14" s="417" t="str">
        <f>'2009'!B14</f>
        <v>ЛГЭК</v>
      </c>
      <c r="C14" s="401">
        <f>'2009'!C14</f>
        <v>6</v>
      </c>
      <c r="D14" s="402">
        <f>'2009'!D14</f>
        <v>9</v>
      </c>
      <c r="E14" s="401" t="str">
        <f>'2009'!E14</f>
        <v>9-16</v>
      </c>
      <c r="F14" s="402">
        <f>'2009'!F14</f>
        <v>6</v>
      </c>
      <c r="G14" s="401">
        <f>'2009'!G14</f>
        <v>5</v>
      </c>
      <c r="H14" s="402">
        <f>'2009'!H14</f>
        <v>10</v>
      </c>
      <c r="I14" s="401">
        <f>'2009'!I14</f>
        <v>0</v>
      </c>
      <c r="J14" s="402">
        <f>'2009'!J14</f>
        <v>0</v>
      </c>
      <c r="K14" s="401" t="str">
        <f>'2009'!K14</f>
        <v>2</v>
      </c>
      <c r="L14" s="402">
        <f>'2009'!L14</f>
        <v>13</v>
      </c>
      <c r="M14" s="401" t="str">
        <f>'2009'!M14</f>
        <v>13</v>
      </c>
      <c r="N14" s="402">
        <f>'2009'!N14</f>
        <v>2</v>
      </c>
      <c r="O14" s="401" t="str">
        <f>'2009'!O14</f>
        <v>32</v>
      </c>
      <c r="P14" s="402">
        <f>'2009'!P14</f>
        <v>1</v>
      </c>
      <c r="Q14" s="401">
        <f>'2009'!Q14</f>
        <v>0</v>
      </c>
      <c r="R14" s="402">
        <f>'2009'!R14</f>
        <v>0</v>
      </c>
      <c r="S14" s="401">
        <f>'2009'!S14</f>
        <v>0</v>
      </c>
      <c r="T14" s="402">
        <f>'2009'!T14</f>
        <v>0</v>
      </c>
      <c r="U14" s="401" t="str">
        <f>'2009'!U14</f>
        <v>4-7</v>
      </c>
      <c r="V14" s="402">
        <f>'2009'!V14</f>
        <v>11</v>
      </c>
      <c r="W14" s="401">
        <f>'2009'!W14</f>
        <v>5</v>
      </c>
      <c r="X14" s="402">
        <f>'2009'!X14</f>
        <v>13</v>
      </c>
      <c r="Y14" s="401">
        <f>'2009'!Y14</f>
        <v>4</v>
      </c>
      <c r="Z14" s="402">
        <f>'2009'!Z14</f>
        <v>11</v>
      </c>
      <c r="AA14" s="401">
        <f>'2009'!AA14</f>
        <v>4</v>
      </c>
      <c r="AB14" s="402">
        <f>'2009'!AB14</f>
        <v>11</v>
      </c>
      <c r="AC14" s="401">
        <f>'2009'!AC14</f>
        <v>3</v>
      </c>
      <c r="AD14" s="402">
        <f>'2009'!AD14</f>
        <v>12</v>
      </c>
      <c r="AE14" s="401">
        <f>'2009'!AE14</f>
        <v>4</v>
      </c>
      <c r="AF14" s="402">
        <f>'2009'!AF14</f>
        <v>11</v>
      </c>
      <c r="AG14" s="352">
        <f>'2009'!AG14</f>
        <v>110</v>
      </c>
      <c r="AH14" s="297" t="str">
        <f>'2009'!AH14</f>
        <v>4</v>
      </c>
      <c r="AI14" s="388">
        <f>'2009'!AI14</f>
        <v>110</v>
      </c>
      <c r="AJ14" s="311">
        <f>'2009'!AJ14</f>
        <v>0</v>
      </c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</row>
    <row r="15" spans="1:73" ht="30" customHeight="1">
      <c r="A15" s="103"/>
      <c r="B15" s="417" t="str">
        <f>'2009'!B15</f>
        <v>КЦ-2</v>
      </c>
      <c r="C15" s="401">
        <f>'2009'!C15</f>
        <v>8</v>
      </c>
      <c r="D15" s="402">
        <f>'2009'!D15</f>
        <v>7</v>
      </c>
      <c r="E15" s="401" t="str">
        <f>'2009'!E15</f>
        <v>9-16</v>
      </c>
      <c r="F15" s="402">
        <f>'2009'!F15</f>
        <v>6</v>
      </c>
      <c r="G15" s="401">
        <f>'2009'!G15</f>
        <v>10</v>
      </c>
      <c r="H15" s="402">
        <f>'2009'!H15</f>
        <v>5</v>
      </c>
      <c r="I15" s="401">
        <f>'2009'!I15</f>
        <v>5</v>
      </c>
      <c r="J15" s="402">
        <f>'2009'!J15</f>
        <v>10</v>
      </c>
      <c r="K15" s="401" t="str">
        <f>'2009'!K15</f>
        <v>11</v>
      </c>
      <c r="L15" s="402">
        <f>'2009'!L15</f>
        <v>4</v>
      </c>
      <c r="M15" s="401">
        <f>'2009'!M15</f>
        <v>12</v>
      </c>
      <c r="N15" s="402">
        <f>'2009'!N15</f>
        <v>3</v>
      </c>
      <c r="O15" s="401">
        <f>'2009'!O15</f>
        <v>8</v>
      </c>
      <c r="P15" s="402">
        <f>'2009'!P15</f>
        <v>7</v>
      </c>
      <c r="Q15" s="401">
        <f>'2009'!Q15</f>
        <v>6</v>
      </c>
      <c r="R15" s="402">
        <f>'2009'!R15</f>
        <v>9</v>
      </c>
      <c r="S15" s="401">
        <f>'2009'!S15</f>
        <v>7</v>
      </c>
      <c r="T15" s="402">
        <f>'2009'!T15</f>
        <v>8</v>
      </c>
      <c r="U15" s="401" t="str">
        <f>'2009'!U15</f>
        <v>10-19</v>
      </c>
      <c r="V15" s="402">
        <f>'2009'!V15</f>
        <v>5</v>
      </c>
      <c r="W15" s="401">
        <f>'2009'!W15</f>
        <v>7</v>
      </c>
      <c r="X15" s="402">
        <f>'2009'!X15</f>
        <v>8</v>
      </c>
      <c r="Y15" s="401">
        <f>'2009'!Y15</f>
        <v>2</v>
      </c>
      <c r="Z15" s="402">
        <f>'2009'!Z15</f>
        <v>13</v>
      </c>
      <c r="AA15" s="401">
        <f>'2009'!AA15</f>
        <v>15</v>
      </c>
      <c r="AB15" s="402">
        <f>'2009'!AB15</f>
        <v>1</v>
      </c>
      <c r="AC15" s="401">
        <f>'2009'!AC15</f>
        <v>7</v>
      </c>
      <c r="AD15" s="402">
        <f>'2009'!AD15</f>
        <v>8</v>
      </c>
      <c r="AE15" s="401" t="str">
        <f>'2009'!AE15</f>
        <v>9-12</v>
      </c>
      <c r="AF15" s="402">
        <f>'2009'!AF15</f>
        <v>6</v>
      </c>
      <c r="AG15" s="352">
        <f>'2009'!AG15</f>
        <v>100</v>
      </c>
      <c r="AH15" s="297" t="str">
        <f>'2009'!AH15</f>
        <v>5</v>
      </c>
      <c r="AI15" s="388">
        <f>'2009'!AI15</f>
        <v>100</v>
      </c>
      <c r="AJ15" s="328" t="str">
        <f>'2009'!AJ15</f>
        <v>4</v>
      </c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</row>
    <row r="16" spans="1:73" ht="30" customHeight="1">
      <c r="A16" s="103"/>
      <c r="B16" s="417" t="str">
        <f>'2009'!B16</f>
        <v>КХП</v>
      </c>
      <c r="C16" s="401">
        <f>'2009'!C16</f>
        <v>12</v>
      </c>
      <c r="D16" s="402">
        <f>'2009'!D16</f>
        <v>3</v>
      </c>
      <c r="E16" s="401" t="str">
        <f>'2009'!E16</f>
        <v>9-16</v>
      </c>
      <c r="F16" s="402">
        <f>'2009'!F16</f>
        <v>6</v>
      </c>
      <c r="G16" s="401">
        <f>'2009'!G16</f>
        <v>14</v>
      </c>
      <c r="H16" s="402">
        <f>'2009'!H16</f>
        <v>1</v>
      </c>
      <c r="I16" s="401" t="str">
        <f>'2009'!I16</f>
        <v>11-17</v>
      </c>
      <c r="J16" s="402">
        <f>'2009'!J16</f>
        <v>4</v>
      </c>
      <c r="K16" s="401" t="str">
        <f>'2009'!K16</f>
        <v>4</v>
      </c>
      <c r="L16" s="402">
        <f>'2009'!L16</f>
        <v>11</v>
      </c>
      <c r="M16" s="401">
        <f>'2009'!M16</f>
        <v>0</v>
      </c>
      <c r="N16" s="402">
        <f>'2009'!N16</f>
        <v>0</v>
      </c>
      <c r="O16" s="401">
        <f>'2009'!O16</f>
        <v>17</v>
      </c>
      <c r="P16" s="402">
        <f>'2009'!P16</f>
        <v>1</v>
      </c>
      <c r="Q16" s="401">
        <f>'2009'!Q16</f>
        <v>0</v>
      </c>
      <c r="R16" s="402">
        <f>'2009'!R16</f>
        <v>0</v>
      </c>
      <c r="S16" s="401">
        <f>'2009'!S16</f>
        <v>2</v>
      </c>
      <c r="T16" s="402">
        <f>'2009'!T16</f>
        <v>13</v>
      </c>
      <c r="U16" s="401" t="str">
        <f>'2009'!U16</f>
        <v>10-19</v>
      </c>
      <c r="V16" s="402">
        <f>'2009'!V16</f>
        <v>5</v>
      </c>
      <c r="W16" s="401">
        <f>'2009'!W16</f>
        <v>4</v>
      </c>
      <c r="X16" s="402">
        <f>'2009'!X16</f>
        <v>14</v>
      </c>
      <c r="Y16" s="401">
        <f>'2009'!Y16</f>
        <v>6</v>
      </c>
      <c r="Z16" s="402">
        <f>'2009'!Z16</f>
        <v>9</v>
      </c>
      <c r="AA16" s="401">
        <f>'2009'!AA16</f>
        <v>7</v>
      </c>
      <c r="AB16" s="402">
        <f>'2009'!AB16</f>
        <v>8</v>
      </c>
      <c r="AC16" s="401">
        <f>'2009'!AC16</f>
        <v>6</v>
      </c>
      <c r="AD16" s="402">
        <f>'2009'!AD16</f>
        <v>9</v>
      </c>
      <c r="AE16" s="401" t="str">
        <f>'2009'!AE16</f>
        <v>7-8</v>
      </c>
      <c r="AF16" s="402">
        <f>'2009'!AF16</f>
        <v>8</v>
      </c>
      <c r="AG16" s="352">
        <f>'2009'!AG16</f>
        <v>92</v>
      </c>
      <c r="AH16" s="297" t="str">
        <f>'2009'!AH16</f>
        <v>6</v>
      </c>
      <c r="AI16" s="388">
        <f>'2009'!AI16</f>
        <v>92</v>
      </c>
      <c r="AJ16" s="328" t="str">
        <f>'2009'!AJ16</f>
        <v>5</v>
      </c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</row>
    <row r="17" spans="1:73" ht="30" customHeight="1">
      <c r="A17" s="103"/>
      <c r="B17" s="417" t="str">
        <f>'2009'!B17</f>
        <v>АТУ</v>
      </c>
      <c r="C17" s="401">
        <f>'2009'!C17</f>
        <v>4</v>
      </c>
      <c r="D17" s="402">
        <f>'2009'!D17</f>
        <v>11</v>
      </c>
      <c r="E17" s="401" t="str">
        <f>'2009'!E17</f>
        <v>3-4</v>
      </c>
      <c r="F17" s="402">
        <f>'2009'!F17</f>
        <v>12</v>
      </c>
      <c r="G17" s="401">
        <f>'2009'!G17</f>
        <v>0</v>
      </c>
      <c r="H17" s="402">
        <f>'2009'!H17</f>
        <v>0</v>
      </c>
      <c r="I17" s="401">
        <f>'2009'!I17</f>
        <v>8</v>
      </c>
      <c r="J17" s="402">
        <f>'2009'!J17</f>
        <v>7</v>
      </c>
      <c r="K17" s="401" t="str">
        <f>'2009'!K17</f>
        <v>12</v>
      </c>
      <c r="L17" s="402">
        <f>'2009'!L17</f>
        <v>3</v>
      </c>
      <c r="M17" s="401">
        <f>'2009'!M17</f>
        <v>2</v>
      </c>
      <c r="N17" s="402">
        <f>'2009'!N17</f>
        <v>13</v>
      </c>
      <c r="O17" s="401">
        <f>'2009'!O17</f>
        <v>24</v>
      </c>
      <c r="P17" s="402">
        <f>'2009'!P17</f>
        <v>1</v>
      </c>
      <c r="Q17" s="401" t="str">
        <f>'2009'!Q17</f>
        <v>13-14</v>
      </c>
      <c r="R17" s="402">
        <f>'2009'!R17</f>
        <v>1.5</v>
      </c>
      <c r="S17" s="401">
        <f>'2009'!S17</f>
        <v>6</v>
      </c>
      <c r="T17" s="402">
        <f>'2009'!T17</f>
        <v>9</v>
      </c>
      <c r="U17" s="401">
        <f>'2009'!U17</f>
        <v>0</v>
      </c>
      <c r="V17" s="402">
        <f>'2009'!V17</f>
        <v>0</v>
      </c>
      <c r="W17" s="401">
        <f>'2009'!W17</f>
        <v>6</v>
      </c>
      <c r="X17" s="402">
        <f>'2009'!X17</f>
        <v>9</v>
      </c>
      <c r="Y17" s="401">
        <f>'2009'!Y17</f>
        <v>12</v>
      </c>
      <c r="Z17" s="402">
        <f>'2009'!Z17</f>
        <v>3</v>
      </c>
      <c r="AA17" s="401">
        <f>'2009'!AA17</f>
        <v>6</v>
      </c>
      <c r="AB17" s="402">
        <f>'2009'!AB17</f>
        <v>9</v>
      </c>
      <c r="AC17" s="401">
        <f>'2009'!AC17</f>
        <v>4</v>
      </c>
      <c r="AD17" s="402">
        <f>'2009'!AD17</f>
        <v>11</v>
      </c>
      <c r="AE17" s="401" t="str">
        <f>'2009'!AE17</f>
        <v>13-20</v>
      </c>
      <c r="AF17" s="402">
        <f>'2009'!AF17</f>
        <v>2</v>
      </c>
      <c r="AG17" s="352">
        <f>'2009'!AG17</f>
        <v>91.5</v>
      </c>
      <c r="AH17" s="297" t="str">
        <f>'2009'!AH17</f>
        <v>7</v>
      </c>
      <c r="AI17" s="388">
        <f>'2009'!AI17</f>
        <v>91.5</v>
      </c>
      <c r="AJ17" s="328" t="str">
        <f>'2009'!AJ17</f>
        <v>6</v>
      </c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</row>
    <row r="18" spans="1:73" ht="30" customHeight="1">
      <c r="A18" s="103"/>
      <c r="B18" s="417" t="str">
        <f>'2009'!B18</f>
        <v>КЦ-1</v>
      </c>
      <c r="C18" s="401">
        <f>'2009'!C18</f>
        <v>3</v>
      </c>
      <c r="D18" s="402">
        <f>'2009'!D18</f>
        <v>12</v>
      </c>
      <c r="E18" s="401" t="str">
        <f>'2009'!E18</f>
        <v>9-16</v>
      </c>
      <c r="F18" s="402">
        <f>'2009'!F18</f>
        <v>6</v>
      </c>
      <c r="G18" s="401">
        <f>'2009'!G18</f>
        <v>15</v>
      </c>
      <c r="H18" s="402">
        <f>'2009'!H18</f>
        <v>1</v>
      </c>
      <c r="I18" s="401">
        <f>'2009'!I18</f>
        <v>4</v>
      </c>
      <c r="J18" s="402">
        <f>'2009'!J18</f>
        <v>11</v>
      </c>
      <c r="K18" s="401" t="str">
        <f>'2009'!K18</f>
        <v>22</v>
      </c>
      <c r="L18" s="402">
        <f>'2009'!L18</f>
        <v>1</v>
      </c>
      <c r="M18" s="401">
        <f>'2009'!M18</f>
        <v>15</v>
      </c>
      <c r="N18" s="402">
        <f>'2009'!N18</f>
        <v>1</v>
      </c>
      <c r="O18" s="401">
        <f>'2009'!O18</f>
        <v>29</v>
      </c>
      <c r="P18" s="402">
        <f>'2009'!P18</f>
        <v>1</v>
      </c>
      <c r="Q18" s="401">
        <f>'2009'!Q18</f>
        <v>4</v>
      </c>
      <c r="R18" s="402">
        <f>'2009'!R18</f>
        <v>11</v>
      </c>
      <c r="S18" s="401">
        <f>'2009'!S18</f>
        <v>0</v>
      </c>
      <c r="T18" s="402">
        <f>'2009'!T18</f>
        <v>0</v>
      </c>
      <c r="U18" s="401" t="str">
        <f>'2009'!U18</f>
        <v>10-19</v>
      </c>
      <c r="V18" s="402">
        <f>'2009'!V18</f>
        <v>5</v>
      </c>
      <c r="W18" s="401">
        <f>'2009'!W18</f>
        <v>1</v>
      </c>
      <c r="X18" s="402">
        <f>'2009'!X18</f>
        <v>15</v>
      </c>
      <c r="Y18" s="401">
        <f>'2009'!Y18</f>
        <v>9</v>
      </c>
      <c r="Z18" s="402">
        <f>'2009'!Z18</f>
        <v>6</v>
      </c>
      <c r="AA18" s="401">
        <f>'2009'!AA18</f>
        <v>8</v>
      </c>
      <c r="AB18" s="402">
        <f>'2009'!AB18</f>
        <v>7</v>
      </c>
      <c r="AC18" s="401">
        <f>'2009'!AC18</f>
        <v>8</v>
      </c>
      <c r="AD18" s="402">
        <f>'2009'!AD18</f>
        <v>7</v>
      </c>
      <c r="AE18" s="401" t="str">
        <f>'2009'!AE18</f>
        <v>13-20</v>
      </c>
      <c r="AF18" s="402">
        <f>'2009'!AF18</f>
        <v>2</v>
      </c>
      <c r="AG18" s="352">
        <f>'2009'!AG18</f>
        <v>86</v>
      </c>
      <c r="AH18" s="297" t="str">
        <f>'2009'!AH18</f>
        <v>8</v>
      </c>
      <c r="AI18" s="388">
        <f>'2009'!AI18</f>
        <v>86</v>
      </c>
      <c r="AJ18" s="328" t="str">
        <f>'2009'!AJ18</f>
        <v>7</v>
      </c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</row>
    <row r="19" spans="1:73" ht="30" customHeight="1">
      <c r="A19" s="103"/>
      <c r="B19" s="417" t="str">
        <f>'2009'!B19</f>
        <v>ПГП</v>
      </c>
      <c r="C19" s="401">
        <f>'2009'!C19</f>
        <v>0</v>
      </c>
      <c r="D19" s="402">
        <f>'2009'!D19</f>
        <v>0</v>
      </c>
      <c r="E19" s="401" t="str">
        <f>'2009'!E19</f>
        <v>5-8</v>
      </c>
      <c r="F19" s="402">
        <f>'2009'!F19</f>
        <v>10</v>
      </c>
      <c r="G19" s="401">
        <f>'2009'!G19</f>
        <v>13</v>
      </c>
      <c r="H19" s="402">
        <f>'2009'!H19</f>
        <v>2</v>
      </c>
      <c r="I19" s="401">
        <f>'2009'!I19</f>
        <v>0</v>
      </c>
      <c r="J19" s="402">
        <f>'2009'!J19</f>
        <v>0</v>
      </c>
      <c r="K19" s="401" t="str">
        <f>'2009'!K19</f>
        <v>1</v>
      </c>
      <c r="L19" s="402">
        <f>'2009'!L19</f>
        <v>15</v>
      </c>
      <c r="M19" s="401">
        <f>'2009'!M19</f>
        <v>0</v>
      </c>
      <c r="N19" s="402">
        <f>'2009'!N19</f>
        <v>0</v>
      </c>
      <c r="O19" s="401">
        <f>'2009'!O19</f>
        <v>30</v>
      </c>
      <c r="P19" s="402">
        <f>'2009'!P19</f>
        <v>1</v>
      </c>
      <c r="Q19" s="401">
        <f>'2009'!Q19</f>
        <v>0</v>
      </c>
      <c r="R19" s="402">
        <f>'2009'!R19</f>
        <v>0</v>
      </c>
      <c r="S19" s="401">
        <f>'2009'!S19</f>
        <v>0</v>
      </c>
      <c r="T19" s="402">
        <f>'2009'!T19</f>
        <v>0</v>
      </c>
      <c r="U19" s="401" t="str">
        <f>'2009'!U19</f>
        <v>3</v>
      </c>
      <c r="V19" s="402">
        <f>'2009'!V19</f>
        <v>12</v>
      </c>
      <c r="W19" s="401">
        <f>'2009'!W19</f>
        <v>3</v>
      </c>
      <c r="X19" s="402">
        <f>'2009'!X19</f>
        <v>12</v>
      </c>
      <c r="Y19" s="401">
        <f>'2009'!Y19</f>
        <v>0</v>
      </c>
      <c r="Z19" s="402">
        <f>'2009'!Z19</f>
        <v>0</v>
      </c>
      <c r="AA19" s="401">
        <f>'2009'!AA19</f>
        <v>0</v>
      </c>
      <c r="AB19" s="402">
        <f>'2009'!AB19</f>
        <v>0</v>
      </c>
      <c r="AC19" s="401">
        <f>'2009'!AC19</f>
        <v>0</v>
      </c>
      <c r="AD19" s="402">
        <f>'2009'!AD19</f>
        <v>0</v>
      </c>
      <c r="AE19" s="401" t="str">
        <f>'2009'!AE19</f>
        <v>9-12</v>
      </c>
      <c r="AF19" s="402">
        <f>'2009'!AF19</f>
        <v>6</v>
      </c>
      <c r="AG19" s="352">
        <f>'2009'!AG19</f>
        <v>58</v>
      </c>
      <c r="AH19" s="297" t="str">
        <f>'2009'!AH19</f>
        <v>9</v>
      </c>
      <c r="AI19" s="388">
        <f>'2009'!AI19</f>
        <v>58</v>
      </c>
      <c r="AJ19" s="310" t="str">
        <f>'2009'!AJ19</f>
        <v>13</v>
      </c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</row>
    <row r="20" spans="1:73" ht="30" customHeight="1">
      <c r="A20" s="103"/>
      <c r="B20" s="417" t="str">
        <f>'2009'!B20</f>
        <v>Дирекция по безопасности</v>
      </c>
      <c r="C20" s="401">
        <f>'2009'!C20</f>
        <v>0</v>
      </c>
      <c r="D20" s="402">
        <f>'2009'!D20</f>
        <v>0</v>
      </c>
      <c r="E20" s="401" t="str">
        <f>'2009'!E20</f>
        <v>17-31</v>
      </c>
      <c r="F20" s="402">
        <f>'2009'!F20</f>
        <v>1</v>
      </c>
      <c r="G20" s="401">
        <f>'2009'!G20</f>
        <v>0</v>
      </c>
      <c r="H20" s="402">
        <f>'2009'!H20</f>
        <v>0</v>
      </c>
      <c r="I20" s="401">
        <f>'2009'!I20</f>
        <v>1</v>
      </c>
      <c r="J20" s="402">
        <f>'2009'!J20</f>
        <v>15</v>
      </c>
      <c r="K20" s="401" t="str">
        <f>'2009'!K20</f>
        <v>9</v>
      </c>
      <c r="L20" s="402">
        <f>'2009'!L20</f>
        <v>6</v>
      </c>
      <c r="M20" s="401">
        <f>'2009'!M20</f>
        <v>11</v>
      </c>
      <c r="N20" s="402">
        <f>'2009'!N20</f>
        <v>4</v>
      </c>
      <c r="O20" s="401">
        <f>'2009'!O20</f>
        <v>20</v>
      </c>
      <c r="P20" s="402">
        <f>'2009'!P20</f>
        <v>1</v>
      </c>
      <c r="Q20" s="401">
        <f>'2009'!Q20</f>
        <v>0</v>
      </c>
      <c r="R20" s="402">
        <f>'2009'!R20</f>
        <v>0</v>
      </c>
      <c r="S20" s="401">
        <f>'2009'!S20</f>
        <v>0</v>
      </c>
      <c r="T20" s="402">
        <f>'2009'!T20</f>
        <v>0</v>
      </c>
      <c r="U20" s="401">
        <f>'2009'!U20</f>
        <v>2</v>
      </c>
      <c r="V20" s="402">
        <f>'2009'!V20</f>
        <v>13</v>
      </c>
      <c r="W20" s="401">
        <f>'2009'!W20</f>
        <v>2</v>
      </c>
      <c r="X20" s="402">
        <f>'2009'!X20</f>
        <v>13</v>
      </c>
      <c r="Y20" s="401">
        <f>'2009'!Y20</f>
        <v>0</v>
      </c>
      <c r="Z20" s="402">
        <f>'2009'!Z20</f>
        <v>0</v>
      </c>
      <c r="AA20" s="401">
        <f>'2009'!AA20</f>
        <v>0</v>
      </c>
      <c r="AB20" s="402">
        <f>'2009'!AB20</f>
        <v>0</v>
      </c>
      <c r="AC20" s="401">
        <f>'2009'!AC20</f>
        <v>0</v>
      </c>
      <c r="AD20" s="402">
        <f>'2009'!AD20</f>
        <v>0</v>
      </c>
      <c r="AE20" s="401">
        <f>'2009'!AE20</f>
        <v>0</v>
      </c>
      <c r="AF20" s="402">
        <f>'2009'!AF20</f>
        <v>0</v>
      </c>
      <c r="AG20" s="352">
        <f>'2009'!AG20</f>
        <v>53</v>
      </c>
      <c r="AH20" s="297" t="str">
        <f>'2009'!AH20</f>
        <v>10</v>
      </c>
      <c r="AI20" s="388">
        <f>'2009'!AI20</f>
        <v>53</v>
      </c>
      <c r="AJ20" s="310" t="str">
        <f>'2009'!AJ20</f>
        <v>15</v>
      </c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</row>
    <row r="21" spans="1:73" ht="30" customHeight="1">
      <c r="A21" s="103"/>
      <c r="B21" s="417" t="str">
        <f>'2009'!B21</f>
        <v>ПХПП</v>
      </c>
      <c r="C21" s="401">
        <f>'2009'!C21</f>
        <v>5</v>
      </c>
      <c r="D21" s="402">
        <f>'2009'!D21</f>
        <v>10</v>
      </c>
      <c r="E21" s="401" t="str">
        <f>'2009'!E21</f>
        <v>9-16</v>
      </c>
      <c r="F21" s="402">
        <f>'2009'!F21</f>
        <v>6</v>
      </c>
      <c r="G21" s="401">
        <f>'2009'!G21</f>
        <v>0</v>
      </c>
      <c r="H21" s="402">
        <f>'2009'!H21</f>
        <v>0</v>
      </c>
      <c r="I21" s="401">
        <f>'2009'!I21</f>
        <v>0</v>
      </c>
      <c r="J21" s="402">
        <f>'2009'!J21</f>
        <v>0</v>
      </c>
      <c r="K21" s="401">
        <f>'2009'!K21</f>
        <v>0</v>
      </c>
      <c r="L21" s="402">
        <f>'2009'!L21</f>
        <v>0</v>
      </c>
      <c r="M21" s="401">
        <f>'2009'!M21</f>
        <v>0</v>
      </c>
      <c r="N21" s="402">
        <f>'2009'!N21</f>
        <v>0</v>
      </c>
      <c r="O21" s="401">
        <f>'2009'!O21</f>
        <v>36</v>
      </c>
      <c r="P21" s="402">
        <f>'2009'!P21</f>
        <v>1</v>
      </c>
      <c r="Q21" s="401">
        <f>'2009'!Q21</f>
        <v>0</v>
      </c>
      <c r="R21" s="402">
        <f>'2009'!R21</f>
        <v>0</v>
      </c>
      <c r="S21" s="401">
        <f>'2009'!S21</f>
        <v>0</v>
      </c>
      <c r="T21" s="402">
        <f>'2009'!T21</f>
        <v>0</v>
      </c>
      <c r="U21" s="401" t="str">
        <f>'2009'!U21</f>
        <v>3</v>
      </c>
      <c r="V21" s="402">
        <f>'2009'!V21</f>
        <v>12</v>
      </c>
      <c r="W21" s="401">
        <f>'2009'!W21</f>
        <v>5</v>
      </c>
      <c r="X21" s="402">
        <f>'2009'!X21</f>
        <v>10</v>
      </c>
      <c r="Y21" s="401">
        <f>'2009'!Y21</f>
        <v>0</v>
      </c>
      <c r="Z21" s="402">
        <f>'2009'!Z21</f>
        <v>0</v>
      </c>
      <c r="AA21" s="401">
        <f>'2009'!AA21</f>
        <v>0</v>
      </c>
      <c r="AB21" s="402">
        <f>'2009'!AB21</f>
        <v>0</v>
      </c>
      <c r="AC21" s="401">
        <f>'2009'!AC21</f>
        <v>0</v>
      </c>
      <c r="AD21" s="402">
        <f>'2009'!AD21</f>
        <v>0</v>
      </c>
      <c r="AE21" s="401" t="str">
        <f>'2009'!AE21</f>
        <v>13-20</v>
      </c>
      <c r="AF21" s="402">
        <f>'2009'!AF21</f>
        <v>2</v>
      </c>
      <c r="AG21" s="352">
        <f>'2009'!AG21</f>
        <v>41</v>
      </c>
      <c r="AH21" s="297" t="str">
        <f>'2009'!AH21</f>
        <v>11</v>
      </c>
      <c r="AI21" s="388">
        <f>'2009'!AI21</f>
        <v>41</v>
      </c>
      <c r="AJ21" s="310" t="str">
        <f>'2009'!AJ21</f>
        <v>17</v>
      </c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</row>
    <row r="22" spans="1:73" ht="30" customHeight="1">
      <c r="A22" s="103"/>
      <c r="B22" s="417" t="str">
        <f>'2009'!B22</f>
        <v>ДЦ-1</v>
      </c>
      <c r="C22" s="401">
        <f>'2009'!C22</f>
        <v>0</v>
      </c>
      <c r="D22" s="402">
        <f>'2009'!D22</f>
        <v>0</v>
      </c>
      <c r="E22" s="401" t="str">
        <f>'2009'!E22</f>
        <v>9-16</v>
      </c>
      <c r="F22" s="402">
        <f>'2009'!F22</f>
        <v>6</v>
      </c>
      <c r="G22" s="401">
        <f>'2009'!G22</f>
        <v>17</v>
      </c>
      <c r="H22" s="402">
        <f>'2009'!H22</f>
        <v>1</v>
      </c>
      <c r="I22" s="401">
        <f>'2009'!I22</f>
        <v>0</v>
      </c>
      <c r="J22" s="402">
        <f>'2009'!J22</f>
        <v>0</v>
      </c>
      <c r="K22" s="401" t="str">
        <f>'2009'!K22</f>
        <v>13</v>
      </c>
      <c r="L22" s="402">
        <f>'2009'!L22</f>
        <v>2</v>
      </c>
      <c r="M22" s="401">
        <f>'2009'!M22</f>
        <v>0</v>
      </c>
      <c r="N22" s="402">
        <f>'2009'!N22</f>
        <v>0</v>
      </c>
      <c r="O22" s="401">
        <f>'2009'!O22</f>
        <v>2</v>
      </c>
      <c r="P22" s="402">
        <f>'2009'!P22</f>
        <v>13</v>
      </c>
      <c r="Q22" s="401" t="str">
        <f>'2009'!Q22</f>
        <v>13-14</v>
      </c>
      <c r="R22" s="402">
        <f>'2009'!R22</f>
        <v>1.5</v>
      </c>
      <c r="S22" s="401">
        <f>'2009'!S22</f>
        <v>0</v>
      </c>
      <c r="T22" s="402">
        <f>'2009'!T22</f>
        <v>0</v>
      </c>
      <c r="U22" s="401" t="str">
        <f>'2009'!U22</f>
        <v>10-19</v>
      </c>
      <c r="V22" s="402">
        <f>'2009'!V22</f>
        <v>5</v>
      </c>
      <c r="W22" s="401">
        <f>'2009'!W22</f>
        <v>15</v>
      </c>
      <c r="X22" s="402">
        <f>'2009'!X22</f>
        <v>1</v>
      </c>
      <c r="Y22" s="401">
        <f>'2009'!Y22</f>
        <v>0</v>
      </c>
      <c r="Z22" s="402">
        <f>'2009'!Z22</f>
        <v>0</v>
      </c>
      <c r="AA22" s="401">
        <f>'2009'!AA22</f>
        <v>18</v>
      </c>
      <c r="AB22" s="402">
        <f>'2009'!AB22</f>
        <v>1</v>
      </c>
      <c r="AC22" s="401">
        <f>'2009'!AC22</f>
        <v>13</v>
      </c>
      <c r="AD22" s="402">
        <f>'2009'!AD22</f>
        <v>2</v>
      </c>
      <c r="AE22" s="401" t="str">
        <f>'2009'!AE22</f>
        <v>21-26</v>
      </c>
      <c r="AF22" s="402">
        <f>'2009'!AF22</f>
        <v>1</v>
      </c>
      <c r="AG22" s="352">
        <f>'2009'!AG22</f>
        <v>33.5</v>
      </c>
      <c r="AH22" s="297" t="str">
        <f>'2009'!AH22</f>
        <v>12</v>
      </c>
      <c r="AI22" s="388">
        <f>'2009'!AI22</f>
        <v>33.5</v>
      </c>
      <c r="AJ22" s="310" t="str">
        <f>'2009'!AJ22</f>
        <v>18</v>
      </c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</row>
    <row r="23" spans="1:73" ht="30" customHeight="1">
      <c r="A23" s="103"/>
      <c r="B23" s="417" t="str">
        <f>'2009'!B23</f>
        <v>ПТС</v>
      </c>
      <c r="C23" s="401">
        <f>'2009'!C23</f>
        <v>17</v>
      </c>
      <c r="D23" s="402">
        <f>'2009'!D23</f>
        <v>1</v>
      </c>
      <c r="E23" s="401" t="str">
        <f>'2009'!E23</f>
        <v>17-31</v>
      </c>
      <c r="F23" s="402">
        <f>'2009'!F23</f>
        <v>1</v>
      </c>
      <c r="G23" s="401">
        <f>'2009'!G23</f>
        <v>6</v>
      </c>
      <c r="H23" s="402">
        <f>'2009'!H23</f>
        <v>9</v>
      </c>
      <c r="I23" s="401">
        <f>'2009'!I23</f>
        <v>0</v>
      </c>
      <c r="J23" s="402">
        <f>'2009'!J23</f>
        <v>0</v>
      </c>
      <c r="K23" s="401" t="str">
        <f>'2009'!K23</f>
        <v>5</v>
      </c>
      <c r="L23" s="402">
        <f>'2009'!L23</f>
        <v>10</v>
      </c>
      <c r="M23" s="401">
        <f>'2009'!M23</f>
        <v>16</v>
      </c>
      <c r="N23" s="402">
        <f>'2009'!N23</f>
        <v>1</v>
      </c>
      <c r="O23" s="401">
        <f>'2009'!O23</f>
        <v>23</v>
      </c>
      <c r="P23" s="402">
        <f>'2009'!P23</f>
        <v>1</v>
      </c>
      <c r="Q23" s="401">
        <f>'2009'!Q23</f>
        <v>0</v>
      </c>
      <c r="R23" s="402">
        <f>'2009'!R23</f>
        <v>0</v>
      </c>
      <c r="S23" s="401">
        <f>'2009'!S23</f>
        <v>0</v>
      </c>
      <c r="T23" s="402">
        <f>'2009'!T23</f>
        <v>0</v>
      </c>
      <c r="U23" s="401">
        <f>'2009'!U23</f>
        <v>0</v>
      </c>
      <c r="V23" s="402">
        <f>'2009'!V23</f>
        <v>0</v>
      </c>
      <c r="W23" s="401">
        <f>'2009'!W23</f>
        <v>10</v>
      </c>
      <c r="X23" s="402">
        <f>'2009'!X23</f>
        <v>5</v>
      </c>
      <c r="Y23" s="401">
        <f>'2009'!Y23</f>
        <v>0</v>
      </c>
      <c r="Z23" s="402">
        <f>'2009'!Z23</f>
        <v>0</v>
      </c>
      <c r="AA23" s="401">
        <f>'2009'!AA23</f>
        <v>0</v>
      </c>
      <c r="AB23" s="402">
        <f>'2009'!AB23</f>
        <v>0</v>
      </c>
      <c r="AC23" s="401">
        <f>'2009'!AC23</f>
        <v>0</v>
      </c>
      <c r="AD23" s="402">
        <f>'2009'!AD23</f>
        <v>0</v>
      </c>
      <c r="AE23" s="401">
        <f>'2009'!AE23</f>
        <v>0</v>
      </c>
      <c r="AF23" s="402">
        <f>'2009'!AF23</f>
        <v>0</v>
      </c>
      <c r="AG23" s="352">
        <f>'2009'!AG23</f>
        <v>28</v>
      </c>
      <c r="AH23" s="297" t="str">
        <f>'2009'!AH23</f>
        <v>13</v>
      </c>
      <c r="AI23" s="388">
        <f>'2009'!AI23</f>
        <v>28</v>
      </c>
      <c r="AJ23" s="310" t="str">
        <f>'2009'!AJ23</f>
        <v>20-21</v>
      </c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</row>
    <row r="24" spans="1:73" ht="30" customHeight="1" thickBot="1">
      <c r="A24" s="103"/>
      <c r="B24" s="417" t="str">
        <f>'2009'!B24</f>
        <v>АГП</v>
      </c>
      <c r="C24" s="401">
        <f>'2009'!C24</f>
        <v>0</v>
      </c>
      <c r="D24" s="402">
        <f>'2009'!D24</f>
        <v>0</v>
      </c>
      <c r="E24" s="401" t="str">
        <f>'2009'!E24</f>
        <v>17-31</v>
      </c>
      <c r="F24" s="402">
        <f>'2009'!F24</f>
        <v>1</v>
      </c>
      <c r="G24" s="401">
        <f>'2009'!G24</f>
        <v>0</v>
      </c>
      <c r="H24" s="402">
        <f>'2009'!H24</f>
        <v>0</v>
      </c>
      <c r="I24" s="401">
        <f>'2009'!I24</f>
        <v>0</v>
      </c>
      <c r="J24" s="402">
        <f>'2009'!J24</f>
        <v>0</v>
      </c>
      <c r="K24" s="401">
        <f>'2009'!K24</f>
        <v>0</v>
      </c>
      <c r="L24" s="402">
        <f>'2009'!L24</f>
        <v>0</v>
      </c>
      <c r="M24" s="401" t="str">
        <f>'2009'!M24</f>
        <v>4</v>
      </c>
      <c r="N24" s="402">
        <f>'2009'!N24</f>
        <v>11</v>
      </c>
      <c r="O24" s="401" t="str">
        <f>'2009'!O24</f>
        <v>26</v>
      </c>
      <c r="P24" s="402">
        <f>'2009'!P24</f>
        <v>1</v>
      </c>
      <c r="Q24" s="401">
        <f>'2009'!Q24</f>
        <v>0</v>
      </c>
      <c r="R24" s="402">
        <f>'2009'!R24</f>
        <v>0</v>
      </c>
      <c r="S24" s="401">
        <f>'2009'!S24</f>
        <v>0</v>
      </c>
      <c r="T24" s="402">
        <f>'2009'!T24</f>
        <v>0</v>
      </c>
      <c r="U24" s="401" t="str">
        <f>'2009'!U24</f>
        <v>8-9</v>
      </c>
      <c r="V24" s="402">
        <f>'2009'!V24</f>
        <v>7</v>
      </c>
      <c r="W24" s="401" t="str">
        <f>'2009'!W24</f>
        <v>8</v>
      </c>
      <c r="X24" s="402">
        <f>'2009'!X24</f>
        <v>7</v>
      </c>
      <c r="Y24" s="401">
        <f>'2009'!Y24</f>
        <v>0</v>
      </c>
      <c r="Z24" s="402">
        <f>'2009'!Z24</f>
        <v>0</v>
      </c>
      <c r="AA24" s="401">
        <f>'2009'!AA24</f>
        <v>0</v>
      </c>
      <c r="AB24" s="402">
        <f>'2009'!AB24</f>
        <v>0</v>
      </c>
      <c r="AC24" s="401">
        <f>'2009'!AC24</f>
        <v>0</v>
      </c>
      <c r="AD24" s="402">
        <f>'2009'!AD24</f>
        <v>0</v>
      </c>
      <c r="AE24" s="401">
        <f>'2009'!AE24</f>
        <v>0</v>
      </c>
      <c r="AF24" s="402">
        <f>'2009'!AF24</f>
        <v>0</v>
      </c>
      <c r="AG24" s="352">
        <f>'2009'!AG24</f>
        <v>27</v>
      </c>
      <c r="AH24" s="297" t="str">
        <f>'2009'!AH24</f>
        <v>14</v>
      </c>
      <c r="AI24" s="388">
        <f>'2009'!AI24</f>
        <v>27</v>
      </c>
      <c r="AJ24" s="310" t="str">
        <f>'2009'!AJ24</f>
        <v>22</v>
      </c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</row>
    <row r="25" spans="1:73" ht="30" customHeight="1" hidden="1">
      <c r="A25" s="103"/>
      <c r="B25" s="418" t="str">
        <f>'2009'!B26</f>
        <v>УТК</v>
      </c>
      <c r="C25" s="401">
        <f>'2009'!C26</f>
        <v>0</v>
      </c>
      <c r="D25" s="402">
        <f>'2009'!D26</f>
        <v>0</v>
      </c>
      <c r="E25" s="398">
        <f>'2009'!E26</f>
        <v>0</v>
      </c>
      <c r="F25" s="403">
        <f>'2009'!F26</f>
        <v>0</v>
      </c>
      <c r="G25" s="398">
        <f>'2009'!G26</f>
        <v>0</v>
      </c>
      <c r="H25" s="403">
        <f>'2009'!H26</f>
        <v>0</v>
      </c>
      <c r="I25" s="398">
        <f>'2009'!I26</f>
        <v>0</v>
      </c>
      <c r="J25" s="403">
        <f>'2009'!J26</f>
        <v>0</v>
      </c>
      <c r="K25" s="398">
        <f>'2009'!K26</f>
        <v>0</v>
      </c>
      <c r="L25" s="403">
        <f>'2009'!L26</f>
        <v>0</v>
      </c>
      <c r="M25" s="398">
        <f>'2009'!M26</f>
        <v>0</v>
      </c>
      <c r="N25" s="403">
        <f>'2009'!N26</f>
        <v>0</v>
      </c>
      <c r="O25" s="398">
        <f>'2009'!O26</f>
        <v>0</v>
      </c>
      <c r="P25" s="403">
        <f>'2009'!P26</f>
        <v>0</v>
      </c>
      <c r="Q25" s="398">
        <f>'2009'!Q26</f>
        <v>0</v>
      </c>
      <c r="R25" s="403">
        <f>'2009'!R26</f>
        <v>0</v>
      </c>
      <c r="S25" s="398">
        <f>'2009'!U26</f>
        <v>0</v>
      </c>
      <c r="T25" s="403">
        <f>'2009'!V26</f>
        <v>0</v>
      </c>
      <c r="U25" s="398">
        <f>'2009'!W26</f>
        <v>0</v>
      </c>
      <c r="V25" s="403">
        <f>'2009'!X26</f>
        <v>0</v>
      </c>
      <c r="W25" s="398">
        <f>'2009'!Y26</f>
        <v>0</v>
      </c>
      <c r="X25" s="403">
        <f>'2009'!Z26</f>
        <v>0</v>
      </c>
      <c r="Y25" s="398">
        <f>'2009'!AA26</f>
        <v>0</v>
      </c>
      <c r="Z25" s="403">
        <f>'2009'!AB26</f>
        <v>0</v>
      </c>
      <c r="AA25" s="398">
        <f>'2009'!AC26</f>
        <v>0</v>
      </c>
      <c r="AB25" s="403">
        <f>'2009'!AD26</f>
        <v>0</v>
      </c>
      <c r="AC25" s="398">
        <f>'2009'!AE26</f>
        <v>0</v>
      </c>
      <c r="AD25" s="403">
        <f>'2009'!AF26</f>
        <v>0</v>
      </c>
      <c r="AE25" s="404"/>
      <c r="AF25" s="404"/>
      <c r="AG25" s="352" t="e">
        <f>'2009'!AG26</f>
        <v>#REF!</v>
      </c>
      <c r="AH25" s="297" t="str">
        <f>'2009'!AH26</f>
        <v>16</v>
      </c>
      <c r="AI25" s="245" t="e">
        <f>'2009'!AI26</f>
        <v>#REF!</v>
      </c>
      <c r="AJ25" s="310">
        <f>'2009'!AJ26</f>
        <v>0</v>
      </c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</row>
    <row r="26" spans="1:73" ht="30" customHeight="1" hidden="1" thickBot="1">
      <c r="A26" s="103"/>
      <c r="B26" s="419" t="str">
        <f>'2009'!B27</f>
        <v>Энергопроизводство</v>
      </c>
      <c r="C26" s="405">
        <f>'2009'!C27</f>
        <v>0</v>
      </c>
      <c r="D26" s="406">
        <f>'2009'!D27</f>
        <v>0</v>
      </c>
      <c r="E26" s="407">
        <f>'2009'!E27</f>
        <v>0</v>
      </c>
      <c r="F26" s="408">
        <f>'2009'!F27</f>
        <v>0</v>
      </c>
      <c r="G26" s="407">
        <f>'2009'!G27</f>
        <v>0</v>
      </c>
      <c r="H26" s="408">
        <f>'2009'!H27</f>
        <v>0</v>
      </c>
      <c r="I26" s="407">
        <f>'2009'!I27</f>
        <v>0</v>
      </c>
      <c r="J26" s="408">
        <f>'2009'!J27</f>
        <v>0</v>
      </c>
      <c r="K26" s="407">
        <f>'2009'!K27</f>
        <v>0</v>
      </c>
      <c r="L26" s="408">
        <f>'2009'!L27</f>
        <v>0</v>
      </c>
      <c r="M26" s="407">
        <f>'2009'!M27</f>
        <v>0</v>
      </c>
      <c r="N26" s="408">
        <f>'2009'!N27</f>
        <v>0</v>
      </c>
      <c r="O26" s="407">
        <f>'2009'!O27</f>
        <v>0</v>
      </c>
      <c r="P26" s="408">
        <f>'2009'!P27</f>
        <v>0</v>
      </c>
      <c r="Q26" s="407">
        <f>'2009'!Q27</f>
        <v>0</v>
      </c>
      <c r="R26" s="408">
        <f>'2009'!R27</f>
        <v>0</v>
      </c>
      <c r="S26" s="407">
        <f>'2009'!U27</f>
        <v>0</v>
      </c>
      <c r="T26" s="408">
        <f>'2009'!V27</f>
        <v>0</v>
      </c>
      <c r="U26" s="407">
        <f>'2009'!W27</f>
        <v>0</v>
      </c>
      <c r="V26" s="408">
        <f>'2009'!X27</f>
        <v>0</v>
      </c>
      <c r="W26" s="407">
        <f>'2009'!Y27</f>
        <v>0</v>
      </c>
      <c r="X26" s="408">
        <f>'2009'!Z27</f>
        <v>0</v>
      </c>
      <c r="Y26" s="407">
        <f>'2009'!AA27</f>
        <v>0</v>
      </c>
      <c r="Z26" s="408">
        <f>'2009'!AB27</f>
        <v>0</v>
      </c>
      <c r="AA26" s="407">
        <f>'2009'!AC27</f>
        <v>0</v>
      </c>
      <c r="AB26" s="408">
        <f>'2009'!AD27</f>
        <v>0</v>
      </c>
      <c r="AC26" s="407">
        <f>'2009'!AE27</f>
        <v>0</v>
      </c>
      <c r="AD26" s="408">
        <f>'2009'!AF27</f>
        <v>0</v>
      </c>
      <c r="AE26" s="409"/>
      <c r="AF26" s="409"/>
      <c r="AG26" s="353" t="e">
        <f>'2009'!AG27</f>
        <v>#REF!</v>
      </c>
      <c r="AH26" s="308" t="str">
        <f>'2009'!AH27</f>
        <v>17</v>
      </c>
      <c r="AI26" s="340" t="e">
        <f>'2009'!AI27</f>
        <v>#REF!</v>
      </c>
      <c r="AJ26" s="341">
        <f>'2009'!AJ27</f>
        <v>0</v>
      </c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</row>
    <row r="27" spans="1:73" ht="30" customHeight="1">
      <c r="A27" s="103"/>
      <c r="B27" s="420" t="s">
        <v>68</v>
      </c>
      <c r="C27" s="410"/>
      <c r="D27" s="410"/>
      <c r="E27" s="410"/>
      <c r="F27" s="410"/>
      <c r="G27" s="410"/>
      <c r="H27" s="410"/>
      <c r="I27" s="410"/>
      <c r="J27" s="410"/>
      <c r="K27" s="410"/>
      <c r="L27" s="410"/>
      <c r="M27" s="410"/>
      <c r="N27" s="410"/>
      <c r="O27" s="410"/>
      <c r="P27" s="410"/>
      <c r="Q27" s="410"/>
      <c r="R27" s="410"/>
      <c r="S27" s="410"/>
      <c r="T27" s="410"/>
      <c r="U27" s="410"/>
      <c r="V27" s="410"/>
      <c r="W27" s="410"/>
      <c r="X27" s="410"/>
      <c r="Y27" s="410"/>
      <c r="Z27" s="410"/>
      <c r="AA27" s="410"/>
      <c r="AB27" s="410"/>
      <c r="AC27" s="410"/>
      <c r="AD27" s="410"/>
      <c r="AE27" s="410"/>
      <c r="AF27" s="410"/>
      <c r="AG27" s="260"/>
      <c r="AH27" s="261"/>
      <c r="AI27" s="262"/>
      <c r="AJ27" s="263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</row>
    <row r="28" spans="1:73" ht="30" customHeight="1">
      <c r="A28" s="103"/>
      <c r="B28" s="418" t="str">
        <f>'2009'!B29</f>
        <v>ЦПМШ</v>
      </c>
      <c r="C28" s="398">
        <f>'2009'!C29</f>
        <v>10</v>
      </c>
      <c r="D28" s="403">
        <f>'2009'!D29</f>
        <v>5</v>
      </c>
      <c r="E28" s="398" t="str">
        <f>'2009'!E29</f>
        <v>9-16</v>
      </c>
      <c r="F28" s="403">
        <f>'2009'!F29</f>
        <v>6</v>
      </c>
      <c r="G28" s="398">
        <f>'2009'!G29</f>
        <v>0</v>
      </c>
      <c r="H28" s="403">
        <f>'2009'!H29</f>
        <v>0</v>
      </c>
      <c r="I28" s="398">
        <f>'2009'!I29</f>
        <v>9</v>
      </c>
      <c r="J28" s="403">
        <f>'2009'!J29</f>
        <v>6</v>
      </c>
      <c r="K28" s="398" t="str">
        <f>'2009'!K29</f>
        <v>19</v>
      </c>
      <c r="L28" s="403">
        <f>'2009'!L29</f>
        <v>1</v>
      </c>
      <c r="M28" s="398">
        <f>'2009'!M29</f>
        <v>0</v>
      </c>
      <c r="N28" s="403">
        <f>'2009'!N29</f>
        <v>0</v>
      </c>
      <c r="O28" s="398">
        <f>'2009'!O29</f>
        <v>22</v>
      </c>
      <c r="P28" s="403">
        <f>'2009'!P29</f>
        <v>1</v>
      </c>
      <c r="Q28" s="398">
        <f>'2009'!Q29</f>
        <v>5</v>
      </c>
      <c r="R28" s="403">
        <f>'2009'!R29</f>
        <v>10</v>
      </c>
      <c r="S28" s="398">
        <f>'2009'!S29</f>
        <v>0</v>
      </c>
      <c r="T28" s="403">
        <f>'2009'!T29</f>
        <v>0</v>
      </c>
      <c r="U28" s="398" t="str">
        <f>'2009'!U29</f>
        <v>4-7</v>
      </c>
      <c r="V28" s="403">
        <f>'2009'!V29</f>
        <v>11</v>
      </c>
      <c r="W28" s="398">
        <f>'2009'!W29</f>
        <v>14</v>
      </c>
      <c r="X28" s="403">
        <f>'2009'!X29</f>
        <v>1</v>
      </c>
      <c r="Y28" s="398">
        <f>'2009'!Y29</f>
        <v>16</v>
      </c>
      <c r="Z28" s="403">
        <f>'2009'!Z29</f>
        <v>1</v>
      </c>
      <c r="AA28" s="398">
        <f>'2009'!AA29</f>
        <v>1</v>
      </c>
      <c r="AB28" s="403">
        <f>'2009'!AB29</f>
        <v>15</v>
      </c>
      <c r="AC28" s="398">
        <f>'2009'!AC29</f>
        <v>14</v>
      </c>
      <c r="AD28" s="403">
        <f>'2009'!AD29</f>
        <v>1</v>
      </c>
      <c r="AE28" s="398" t="str">
        <f>'2009'!AE29</f>
        <v>21-26</v>
      </c>
      <c r="AF28" s="403">
        <f>'2009'!AF29</f>
        <v>1</v>
      </c>
      <c r="AG28" s="352">
        <f>'2009'!AG29</f>
        <v>59</v>
      </c>
      <c r="AH28" s="297" t="str">
        <f>'2009'!AH29</f>
        <v>1</v>
      </c>
      <c r="AI28" s="352">
        <f>'2009'!AI29</f>
        <v>59</v>
      </c>
      <c r="AJ28" s="310" t="str">
        <f>'2009'!AJ29</f>
        <v>12</v>
      </c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</row>
    <row r="29" spans="1:73" ht="30" customHeight="1">
      <c r="A29" s="103"/>
      <c r="B29" s="418" t="str">
        <f>'2009'!B30</f>
        <v>ЦВС</v>
      </c>
      <c r="C29" s="398">
        <f>'2009'!C30</f>
        <v>15</v>
      </c>
      <c r="D29" s="403">
        <f>'2009'!D30</f>
        <v>1</v>
      </c>
      <c r="E29" s="398" t="str">
        <f>'2009'!E30</f>
        <v>5-8</v>
      </c>
      <c r="F29" s="403">
        <f>'2009'!F30</f>
        <v>10</v>
      </c>
      <c r="G29" s="398">
        <f>'2009'!G30</f>
        <v>12</v>
      </c>
      <c r="H29" s="403">
        <f>'2009'!H30</f>
        <v>3</v>
      </c>
      <c r="I29" s="398" t="str">
        <f>'2009'!I30</f>
        <v>7</v>
      </c>
      <c r="J29" s="403">
        <f>'2009'!J30</f>
        <v>8</v>
      </c>
      <c r="K29" s="398" t="str">
        <f>'2009'!K30</f>
        <v>14</v>
      </c>
      <c r="L29" s="403">
        <f>'2009'!L30</f>
        <v>1</v>
      </c>
      <c r="M29" s="398" t="str">
        <f>'2009'!M30</f>
        <v>17</v>
      </c>
      <c r="N29" s="403">
        <f>'2009'!N30</f>
        <v>1</v>
      </c>
      <c r="O29" s="398" t="str">
        <f>'2009'!O30</f>
        <v>19</v>
      </c>
      <c r="P29" s="403">
        <f>'2009'!P30</f>
        <v>1</v>
      </c>
      <c r="Q29" s="398" t="str">
        <f>'2009'!Q30</f>
        <v>10-11</v>
      </c>
      <c r="R29" s="403">
        <f>'2009'!R30</f>
        <v>4.5</v>
      </c>
      <c r="S29" s="398">
        <f>'2009'!S30</f>
        <v>0</v>
      </c>
      <c r="T29" s="403">
        <f>'2009'!T30</f>
        <v>0</v>
      </c>
      <c r="U29" s="398" t="str">
        <f>'2009'!U30</f>
        <v>4-7</v>
      </c>
      <c r="V29" s="403">
        <f>'2009'!V30</f>
        <v>11</v>
      </c>
      <c r="W29" s="398">
        <f>'2009'!W30</f>
        <v>7</v>
      </c>
      <c r="X29" s="403">
        <f>'2009'!X30</f>
        <v>11</v>
      </c>
      <c r="Y29" s="398">
        <f>'2009'!Y30</f>
        <v>14</v>
      </c>
      <c r="Z29" s="403">
        <f>'2009'!Z30</f>
        <v>1</v>
      </c>
      <c r="AA29" s="398">
        <f>'2009'!AA30</f>
        <v>17</v>
      </c>
      <c r="AB29" s="403">
        <f>'2009'!AB30</f>
        <v>1</v>
      </c>
      <c r="AC29" s="398">
        <f>'2009'!AC30</f>
        <v>12</v>
      </c>
      <c r="AD29" s="403">
        <f>'2009'!AD30</f>
        <v>3</v>
      </c>
      <c r="AE29" s="398" t="str">
        <f>'2009'!AE30</f>
        <v>27-29</v>
      </c>
      <c r="AF29" s="403">
        <f>'2009'!AF30</f>
        <v>1</v>
      </c>
      <c r="AG29" s="352">
        <f>'2009'!AG30</f>
        <v>57.5</v>
      </c>
      <c r="AH29" s="297" t="str">
        <f>'2009'!AH30</f>
        <v>2</v>
      </c>
      <c r="AI29" s="352">
        <f>'2009'!AI30</f>
        <v>57.5</v>
      </c>
      <c r="AJ29" s="310" t="str">
        <f>'2009'!AJ30</f>
        <v>14</v>
      </c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</row>
    <row r="30" spans="1:73" ht="30" customHeight="1">
      <c r="A30" s="103"/>
      <c r="B30" s="418" t="str">
        <f>'2009'!B31</f>
        <v>ФСЦ</v>
      </c>
      <c r="C30" s="398">
        <f>'2009'!C31</f>
        <v>0</v>
      </c>
      <c r="D30" s="403">
        <f>'2009'!D31</f>
        <v>0</v>
      </c>
      <c r="E30" s="398" t="str">
        <f>'2009'!E31</f>
        <v>3-4</v>
      </c>
      <c r="F30" s="403">
        <f>'2009'!F31</f>
        <v>12</v>
      </c>
      <c r="G30" s="398">
        <f>'2009'!G31</f>
        <v>0</v>
      </c>
      <c r="H30" s="403">
        <f>'2009'!H31</f>
        <v>0</v>
      </c>
      <c r="I30" s="398">
        <f>'2009'!I31</f>
        <v>0</v>
      </c>
      <c r="J30" s="403">
        <f>'2009'!J31</f>
        <v>0</v>
      </c>
      <c r="K30" s="398">
        <f>'2009'!K31</f>
        <v>0</v>
      </c>
      <c r="L30" s="403">
        <f>'2009'!L31</f>
        <v>0</v>
      </c>
      <c r="M30" s="398">
        <f>'2009'!M31</f>
        <v>0</v>
      </c>
      <c r="N30" s="403">
        <f>'2009'!N31</f>
        <v>0</v>
      </c>
      <c r="O30" s="398">
        <f>'2009'!O31</f>
        <v>0</v>
      </c>
      <c r="P30" s="403">
        <f>'2009'!P31</f>
        <v>0</v>
      </c>
      <c r="Q30" s="398">
        <f>'2009'!Q31</f>
        <v>0</v>
      </c>
      <c r="R30" s="403">
        <f>'2009'!R31</f>
        <v>0</v>
      </c>
      <c r="S30" s="398">
        <f>'2009'!S31</f>
        <v>0</v>
      </c>
      <c r="T30" s="403">
        <f>'2009'!T31</f>
        <v>0</v>
      </c>
      <c r="U30" s="398">
        <f>'2009'!U31</f>
        <v>0</v>
      </c>
      <c r="V30" s="403">
        <f>'2009'!V31</f>
        <v>0</v>
      </c>
      <c r="W30" s="398">
        <f>'2009'!W31</f>
        <v>9</v>
      </c>
      <c r="X30" s="403">
        <f>'2009'!X31</f>
        <v>6</v>
      </c>
      <c r="Y30" s="398">
        <f>'2009'!Y31</f>
        <v>0</v>
      </c>
      <c r="Z30" s="403">
        <f>'2009'!Z31</f>
        <v>0</v>
      </c>
      <c r="AA30" s="398">
        <f>'2009'!AA31</f>
        <v>9</v>
      </c>
      <c r="AB30" s="403">
        <f>'2009'!AB31</f>
        <v>6</v>
      </c>
      <c r="AC30" s="398">
        <f>'2009'!AC31</f>
        <v>0</v>
      </c>
      <c r="AD30" s="403">
        <f>'2009'!AD31</f>
        <v>0</v>
      </c>
      <c r="AE30" s="398">
        <f>'2009'!AE31</f>
        <v>6</v>
      </c>
      <c r="AF30" s="403">
        <f>'2009'!AF31</f>
        <v>9</v>
      </c>
      <c r="AG30" s="352">
        <f>'2009'!AG31</f>
        <v>33</v>
      </c>
      <c r="AH30" s="297" t="str">
        <f>'2009'!AH31</f>
        <v>3</v>
      </c>
      <c r="AI30" s="352">
        <f>'2009'!AI31</f>
        <v>33</v>
      </c>
      <c r="AJ30" s="310" t="str">
        <f>'2009'!AJ31</f>
        <v>19</v>
      </c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</row>
    <row r="31" spans="1:73" ht="30" customHeight="1">
      <c r="A31" s="103"/>
      <c r="B31" s="418" t="str">
        <f>'2009'!B32</f>
        <v>Кислородный цех</v>
      </c>
      <c r="C31" s="398">
        <f>'2009'!C32</f>
        <v>0</v>
      </c>
      <c r="D31" s="403">
        <f>'2009'!D32</f>
        <v>0</v>
      </c>
      <c r="E31" s="398">
        <f>'2009'!E32</f>
        <v>0</v>
      </c>
      <c r="F31" s="403">
        <f>'2009'!F32</f>
        <v>0</v>
      </c>
      <c r="G31" s="398">
        <f>'2009'!G32</f>
        <v>0</v>
      </c>
      <c r="H31" s="403">
        <f>'2009'!H32</f>
        <v>0</v>
      </c>
      <c r="I31" s="398">
        <f>'2009'!I32</f>
        <v>0</v>
      </c>
      <c r="J31" s="403">
        <f>'2009'!J32</f>
        <v>0</v>
      </c>
      <c r="K31" s="398" t="str">
        <f>'2009'!K32</f>
        <v>25</v>
      </c>
      <c r="L31" s="403">
        <f>'2009'!L32</f>
        <v>1</v>
      </c>
      <c r="M31" s="398">
        <f>'2009'!M32</f>
        <v>10</v>
      </c>
      <c r="N31" s="403">
        <f>'2009'!N32</f>
        <v>5</v>
      </c>
      <c r="O31" s="398">
        <f>'2009'!O32</f>
        <v>18</v>
      </c>
      <c r="P31" s="403">
        <f>'2009'!P32</f>
        <v>1</v>
      </c>
      <c r="Q31" s="398">
        <f>'2009'!Q32</f>
        <v>0</v>
      </c>
      <c r="R31" s="403">
        <f>'2009'!R32</f>
        <v>0</v>
      </c>
      <c r="S31" s="398">
        <f>'2009'!S32</f>
        <v>0</v>
      </c>
      <c r="T31" s="403">
        <f>'2009'!T32</f>
        <v>0</v>
      </c>
      <c r="U31" s="398">
        <f>'2009'!U32</f>
        <v>0</v>
      </c>
      <c r="V31" s="403">
        <f>'2009'!V32</f>
        <v>0</v>
      </c>
      <c r="W31" s="398">
        <f>'2009'!W32</f>
        <v>0</v>
      </c>
      <c r="X31" s="403">
        <f>'2009'!X32</f>
        <v>0</v>
      </c>
      <c r="Y31" s="398">
        <f>'2009'!Y32</f>
        <v>0</v>
      </c>
      <c r="Z31" s="403">
        <f>'2009'!Z32</f>
        <v>0</v>
      </c>
      <c r="AA31" s="398">
        <f>'2009'!AA32</f>
        <v>0</v>
      </c>
      <c r="AB31" s="403">
        <f>'2009'!AB32</f>
        <v>0</v>
      </c>
      <c r="AC31" s="398">
        <f>'2009'!AC32</f>
        <v>0</v>
      </c>
      <c r="AD31" s="403">
        <f>'2009'!AD32</f>
        <v>0</v>
      </c>
      <c r="AE31" s="398">
        <f>'2009'!AE32</f>
        <v>2</v>
      </c>
      <c r="AF31" s="403">
        <f>'2009'!AF32</f>
        <v>13</v>
      </c>
      <c r="AG31" s="352">
        <f>'2009'!AG32</f>
        <v>20</v>
      </c>
      <c r="AH31" s="297" t="str">
        <f>'2009'!AH32</f>
        <v>4</v>
      </c>
      <c r="AI31" s="352">
        <f>'2009'!AI32</f>
        <v>20</v>
      </c>
      <c r="AJ31" s="310" t="str">
        <f>'2009'!AJ32</f>
        <v>24</v>
      </c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</row>
    <row r="32" spans="1:73" ht="30" customHeight="1">
      <c r="A32" s="103"/>
      <c r="B32" s="418" t="str">
        <f>'2009'!B33</f>
        <v>ПАТМ металлобаза</v>
      </c>
      <c r="C32" s="398">
        <f>'2009'!C33</f>
        <v>0</v>
      </c>
      <c r="D32" s="403">
        <f>'2009'!D33</f>
        <v>0</v>
      </c>
      <c r="E32" s="398" t="str">
        <f>'2009'!E33</f>
        <v>17-31</v>
      </c>
      <c r="F32" s="403">
        <f>'2009'!F33</f>
        <v>1</v>
      </c>
      <c r="G32" s="398">
        <f>'2009'!G33</f>
        <v>0</v>
      </c>
      <c r="H32" s="403">
        <f>'2009'!H33</f>
        <v>0</v>
      </c>
      <c r="I32" s="398" t="str">
        <f>'2009'!I33</f>
        <v>11-17</v>
      </c>
      <c r="J32" s="403">
        <f>'2009'!J33</f>
        <v>4</v>
      </c>
      <c r="K32" s="398" t="str">
        <f>'2009'!K33</f>
        <v>20</v>
      </c>
      <c r="L32" s="403">
        <f>'2009'!L33</f>
        <v>1</v>
      </c>
      <c r="M32" s="398">
        <f>'2009'!M33</f>
        <v>0</v>
      </c>
      <c r="N32" s="403">
        <f>'2009'!N33</f>
        <v>0</v>
      </c>
      <c r="O32" s="398">
        <f>'2009'!O33</f>
        <v>7</v>
      </c>
      <c r="P32" s="403">
        <f>'2009'!P33</f>
        <v>8</v>
      </c>
      <c r="Q32" s="398">
        <f>'2009'!Q33</f>
        <v>0</v>
      </c>
      <c r="R32" s="403">
        <f>'2009'!R33</f>
        <v>0</v>
      </c>
      <c r="S32" s="398">
        <f>'2009'!S33</f>
        <v>0</v>
      </c>
      <c r="T32" s="403">
        <f>'2009'!T33</f>
        <v>0</v>
      </c>
      <c r="U32" s="398">
        <f>'2009'!U33</f>
        <v>0</v>
      </c>
      <c r="V32" s="403">
        <f>'2009'!V33</f>
        <v>0</v>
      </c>
      <c r="W32" s="398">
        <f>'2009'!W33</f>
        <v>0</v>
      </c>
      <c r="X32" s="403">
        <f>'2009'!X33</f>
        <v>0</v>
      </c>
      <c r="Y32" s="398">
        <f>'2009'!Y33</f>
        <v>13</v>
      </c>
      <c r="Z32" s="403">
        <f>'2009'!Z33</f>
        <v>2</v>
      </c>
      <c r="AA32" s="398">
        <f>'2009'!AA33</f>
        <v>0</v>
      </c>
      <c r="AB32" s="403">
        <f>'2009'!AB33</f>
        <v>0</v>
      </c>
      <c r="AC32" s="398">
        <f>'2009'!AC33</f>
        <v>0</v>
      </c>
      <c r="AD32" s="403">
        <f>'2009'!AD33</f>
        <v>0</v>
      </c>
      <c r="AE32" s="398" t="str">
        <f>'2009'!AE33</f>
        <v>13-20</v>
      </c>
      <c r="AF32" s="403">
        <f>'2009'!AF33</f>
        <v>2</v>
      </c>
      <c r="AG32" s="352">
        <f>'2009'!AG33</f>
        <v>18</v>
      </c>
      <c r="AH32" s="297" t="str">
        <f>'2009'!AH33</f>
        <v>5</v>
      </c>
      <c r="AI32" s="352">
        <f>'2009'!AI33</f>
        <v>18</v>
      </c>
      <c r="AJ32" s="310" t="str">
        <f>'2009'!AJ33</f>
        <v>25</v>
      </c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</row>
    <row r="33" spans="1:73" ht="30" customHeight="1">
      <c r="A33" s="103"/>
      <c r="B33" s="418" t="str">
        <f>'2009'!B34</f>
        <v>цех КИПиА</v>
      </c>
      <c r="C33" s="398">
        <f>'2009'!C34</f>
        <v>0</v>
      </c>
      <c r="D33" s="403">
        <f>'2009'!D34</f>
        <v>0</v>
      </c>
      <c r="E33" s="398">
        <f>'2009'!E34</f>
        <v>0</v>
      </c>
      <c r="F33" s="403">
        <f>'2009'!F34</f>
        <v>0</v>
      </c>
      <c r="G33" s="398">
        <f>'2009'!G34</f>
        <v>0</v>
      </c>
      <c r="H33" s="403">
        <f>'2009'!H34</f>
        <v>0</v>
      </c>
      <c r="I33" s="398">
        <f>'2009'!I34</f>
        <v>0</v>
      </c>
      <c r="J33" s="403">
        <f>'2009'!J34</f>
        <v>0</v>
      </c>
      <c r="K33" s="398">
        <f>'2009'!K34</f>
        <v>26</v>
      </c>
      <c r="L33" s="403">
        <f>'2009'!L34</f>
        <v>1</v>
      </c>
      <c r="M33" s="398">
        <f>'2009'!M34</f>
        <v>0</v>
      </c>
      <c r="N33" s="403">
        <f>'2009'!N34</f>
        <v>0</v>
      </c>
      <c r="O33" s="398">
        <f>'2009'!O34</f>
        <v>12</v>
      </c>
      <c r="P33" s="403">
        <f>'2009'!P34</f>
        <v>3</v>
      </c>
      <c r="Q33" s="398">
        <f>'2009'!Q34</f>
        <v>2</v>
      </c>
      <c r="R33" s="403">
        <f>'2009'!R34</f>
        <v>13</v>
      </c>
      <c r="S33" s="398">
        <f>'2009'!S34</f>
        <v>0</v>
      </c>
      <c r="T33" s="403">
        <f>'2009'!T34</f>
        <v>0</v>
      </c>
      <c r="U33" s="398">
        <f>'2009'!U34</f>
        <v>0</v>
      </c>
      <c r="V33" s="403">
        <f>'2009'!V34</f>
        <v>0</v>
      </c>
      <c r="W33" s="398">
        <f>'2009'!W34</f>
        <v>0</v>
      </c>
      <c r="X33" s="403">
        <f>'2009'!X34</f>
        <v>0</v>
      </c>
      <c r="Y33" s="398">
        <f>'2009'!Y34</f>
        <v>0</v>
      </c>
      <c r="Z33" s="403">
        <f>'2009'!Z34</f>
        <v>0</v>
      </c>
      <c r="AA33" s="398">
        <f>'2009'!AA34</f>
        <v>0</v>
      </c>
      <c r="AB33" s="403">
        <f>'2009'!AB34</f>
        <v>0</v>
      </c>
      <c r="AC33" s="398">
        <f>'2009'!AC34</f>
        <v>0</v>
      </c>
      <c r="AD33" s="403">
        <f>'2009'!AD34</f>
        <v>0</v>
      </c>
      <c r="AE33" s="398">
        <f>'2009'!AE34</f>
        <v>0</v>
      </c>
      <c r="AF33" s="403">
        <f>'2009'!AF34</f>
        <v>0</v>
      </c>
      <c r="AG33" s="352">
        <f>'2009'!AG34</f>
        <v>17</v>
      </c>
      <c r="AH33" s="297" t="str">
        <f>'2009'!AH34</f>
        <v>6</v>
      </c>
      <c r="AI33" s="352">
        <f>'2009'!AI34</f>
        <v>17</v>
      </c>
      <c r="AJ33" s="310" t="str">
        <f>'2009'!AJ34</f>
        <v>26</v>
      </c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</row>
    <row r="34" spans="1:73" ht="30" customHeight="1">
      <c r="A34" s="103"/>
      <c r="B34" s="418" t="str">
        <f>'2009'!B35</f>
        <v>ДИТ</v>
      </c>
      <c r="C34" s="398">
        <f>'2009'!C35</f>
        <v>0</v>
      </c>
      <c r="D34" s="403">
        <f>'2009'!D35</f>
        <v>0</v>
      </c>
      <c r="E34" s="398">
        <f>'2009'!E35</f>
        <v>0</v>
      </c>
      <c r="F34" s="403">
        <f>'2009'!F35</f>
        <v>0</v>
      </c>
      <c r="G34" s="398">
        <f>'2009'!G35</f>
        <v>8</v>
      </c>
      <c r="H34" s="403">
        <f>'2009'!H35</f>
        <v>7</v>
      </c>
      <c r="I34" s="398">
        <f>'2009'!I35</f>
        <v>0</v>
      </c>
      <c r="J34" s="403">
        <f>'2009'!J35</f>
        <v>0</v>
      </c>
      <c r="K34" s="398">
        <f>'2009'!K35</f>
        <v>0</v>
      </c>
      <c r="L34" s="403">
        <f>'2009'!L35</f>
        <v>0</v>
      </c>
      <c r="M34" s="398">
        <f>'2009'!M35</f>
        <v>0</v>
      </c>
      <c r="N34" s="403">
        <f>'2009'!N35</f>
        <v>0</v>
      </c>
      <c r="O34" s="398">
        <f>'2009'!O35</f>
        <v>10</v>
      </c>
      <c r="P34" s="403">
        <f>'2009'!P35</f>
        <v>5</v>
      </c>
      <c r="Q34" s="398">
        <f>'2009'!Q35</f>
        <v>0</v>
      </c>
      <c r="R34" s="403">
        <f>'2009'!R35</f>
        <v>0</v>
      </c>
      <c r="S34" s="398">
        <f>'2009'!S35</f>
        <v>0</v>
      </c>
      <c r="T34" s="403">
        <f>'2009'!T35</f>
        <v>0</v>
      </c>
      <c r="U34" s="398">
        <f>'2009'!U35</f>
        <v>0</v>
      </c>
      <c r="V34" s="403">
        <f>'2009'!V35</f>
        <v>0</v>
      </c>
      <c r="W34" s="398">
        <f>'2009'!W35</f>
        <v>0</v>
      </c>
      <c r="X34" s="403">
        <f>'2009'!X35</f>
        <v>0</v>
      </c>
      <c r="Y34" s="398">
        <f>'2009'!Y35</f>
        <v>0</v>
      </c>
      <c r="Z34" s="403">
        <f>'2009'!Z35</f>
        <v>0</v>
      </c>
      <c r="AA34" s="398">
        <f>'2009'!AA35</f>
        <v>0</v>
      </c>
      <c r="AB34" s="403">
        <f>'2009'!AB35</f>
        <v>0</v>
      </c>
      <c r="AC34" s="398">
        <f>'2009'!AC35</f>
        <v>0</v>
      </c>
      <c r="AD34" s="403">
        <f>'2009'!AD35</f>
        <v>0</v>
      </c>
      <c r="AE34" s="398">
        <f>'2009'!AE35</f>
        <v>0</v>
      </c>
      <c r="AF34" s="403">
        <f>'2009'!AF35</f>
        <v>0</v>
      </c>
      <c r="AG34" s="352">
        <f>'2009'!AG35</f>
        <v>12</v>
      </c>
      <c r="AH34" s="297" t="str">
        <f>'2009'!AH35</f>
        <v>7-8</v>
      </c>
      <c r="AI34" s="352">
        <f>'2009'!AI35</f>
        <v>12</v>
      </c>
      <c r="AJ34" s="310" t="str">
        <f>'2009'!AJ35</f>
        <v>27-28</v>
      </c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</row>
    <row r="35" spans="1:73" ht="30" customHeight="1">
      <c r="A35" s="103"/>
      <c r="B35" s="418" t="str">
        <f>'2009'!B36</f>
        <v>ЭлРЦ</v>
      </c>
      <c r="C35" s="398">
        <f>'2009'!C36</f>
        <v>0</v>
      </c>
      <c r="D35" s="403">
        <f>'2009'!D36</f>
        <v>0</v>
      </c>
      <c r="E35" s="398" t="str">
        <f>'2009'!E36</f>
        <v>5-8</v>
      </c>
      <c r="F35" s="403">
        <f>'2009'!F36</f>
        <v>10</v>
      </c>
      <c r="G35" s="398">
        <f>'2009'!G36</f>
        <v>0</v>
      </c>
      <c r="H35" s="403">
        <f>'2009'!H36</f>
        <v>0</v>
      </c>
      <c r="I35" s="398">
        <f>'2009'!I36</f>
        <v>0</v>
      </c>
      <c r="J35" s="403">
        <f>'2009'!J36</f>
        <v>0</v>
      </c>
      <c r="K35" s="398">
        <f>'2009'!K36</f>
        <v>0</v>
      </c>
      <c r="L35" s="403">
        <f>'2009'!L36</f>
        <v>0</v>
      </c>
      <c r="M35" s="398">
        <f>'2009'!M36</f>
        <v>0</v>
      </c>
      <c r="N35" s="403">
        <f>'2009'!N36</f>
        <v>0</v>
      </c>
      <c r="O35" s="398">
        <f>'2009'!O36</f>
        <v>0</v>
      </c>
      <c r="P35" s="403">
        <f>'2009'!P36</f>
        <v>0</v>
      </c>
      <c r="Q35" s="398">
        <f>'2009'!Q36</f>
        <v>0</v>
      </c>
      <c r="R35" s="403">
        <f>'2009'!R36</f>
        <v>0</v>
      </c>
      <c r="S35" s="398">
        <f>'2009'!S36</f>
        <v>0</v>
      </c>
      <c r="T35" s="403">
        <f>'2009'!T36</f>
        <v>0</v>
      </c>
      <c r="U35" s="398">
        <f>'2009'!U36</f>
        <v>0</v>
      </c>
      <c r="V35" s="403">
        <f>'2009'!V36</f>
        <v>0</v>
      </c>
      <c r="W35" s="398">
        <f>'2009'!W36</f>
        <v>13</v>
      </c>
      <c r="X35" s="403">
        <f>'2009'!X36</f>
        <v>2</v>
      </c>
      <c r="Y35" s="398">
        <f>'2009'!Y36</f>
        <v>0</v>
      </c>
      <c r="Z35" s="403">
        <f>'2009'!Z36</f>
        <v>0</v>
      </c>
      <c r="AA35" s="398">
        <f>'2009'!AA36</f>
        <v>0</v>
      </c>
      <c r="AB35" s="403">
        <f>'2009'!AB36</f>
        <v>0</v>
      </c>
      <c r="AC35" s="398">
        <f>'2009'!AC36</f>
        <v>0</v>
      </c>
      <c r="AD35" s="403">
        <f>'2009'!AD36</f>
        <v>0</v>
      </c>
      <c r="AE35" s="398">
        <f>'2009'!AE36</f>
        <v>0</v>
      </c>
      <c r="AF35" s="403">
        <f>'2009'!AF36</f>
        <v>0</v>
      </c>
      <c r="AG35" s="352">
        <f>'2009'!AG36</f>
        <v>12</v>
      </c>
      <c r="AH35" s="297" t="str">
        <f>'2009'!AH36</f>
        <v>7-8</v>
      </c>
      <c r="AI35" s="352">
        <f>'2009'!AI36</f>
        <v>12</v>
      </c>
      <c r="AJ35" s="310" t="str">
        <f>'2009'!AJ36</f>
        <v>27-28</v>
      </c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</row>
    <row r="36" spans="1:73" ht="30" customHeight="1">
      <c r="A36" s="103"/>
      <c r="B36" s="418" t="str">
        <f>'2009'!B37</f>
        <v>Копровый</v>
      </c>
      <c r="C36" s="398">
        <f>'2009'!C37</f>
        <v>0</v>
      </c>
      <c r="D36" s="403">
        <f>'2009'!D37</f>
        <v>0</v>
      </c>
      <c r="E36" s="398" t="str">
        <f>'2009'!E37</f>
        <v>17-31</v>
      </c>
      <c r="F36" s="403">
        <f>'2009'!F37</f>
        <v>1</v>
      </c>
      <c r="G36" s="398">
        <f>'2009'!G37</f>
        <v>0</v>
      </c>
      <c r="H36" s="403">
        <f>'2009'!H37</f>
        <v>0</v>
      </c>
      <c r="I36" s="398">
        <f>'2009'!I37</f>
        <v>0</v>
      </c>
      <c r="J36" s="403">
        <f>'2009'!J37</f>
        <v>0</v>
      </c>
      <c r="K36" s="398">
        <f>'2009'!K37</f>
        <v>0</v>
      </c>
      <c r="L36" s="403">
        <f>'2009'!L37</f>
        <v>0</v>
      </c>
      <c r="M36" s="398">
        <f>'2009'!M37</f>
        <v>0</v>
      </c>
      <c r="N36" s="403">
        <f>'2009'!N37</f>
        <v>0</v>
      </c>
      <c r="O36" s="398">
        <f>'2009'!O37</f>
        <v>0</v>
      </c>
      <c r="P36" s="403">
        <f>'2009'!P37</f>
        <v>0</v>
      </c>
      <c r="Q36" s="398">
        <f>'2009'!Q37</f>
        <v>0</v>
      </c>
      <c r="R36" s="403">
        <f>'2009'!R37</f>
        <v>0</v>
      </c>
      <c r="S36" s="398">
        <f>'2009'!S37</f>
        <v>0</v>
      </c>
      <c r="T36" s="403">
        <f>'2009'!T37</f>
        <v>0</v>
      </c>
      <c r="U36" s="398" t="str">
        <f>'2009'!U37</f>
        <v>10-19</v>
      </c>
      <c r="V36" s="403">
        <f>'2009'!V37</f>
        <v>5</v>
      </c>
      <c r="W36" s="398">
        <f>'2009'!W37</f>
        <v>11</v>
      </c>
      <c r="X36" s="403">
        <f>'2009'!X37</f>
        <v>4</v>
      </c>
      <c r="Y36" s="398">
        <f>'2009'!Y37</f>
        <v>0</v>
      </c>
      <c r="Z36" s="403">
        <f>'2009'!Z37</f>
        <v>0</v>
      </c>
      <c r="AA36" s="398">
        <f>'2009'!AA37</f>
        <v>0</v>
      </c>
      <c r="AB36" s="403">
        <f>'2009'!AB37</f>
        <v>0</v>
      </c>
      <c r="AC36" s="398">
        <f>'2009'!AC37</f>
        <v>0</v>
      </c>
      <c r="AD36" s="403">
        <f>'2009'!AD37</f>
        <v>0</v>
      </c>
      <c r="AE36" s="398">
        <f>'2009'!AE37</f>
        <v>0</v>
      </c>
      <c r="AF36" s="403">
        <f>'2009'!AF37</f>
        <v>0</v>
      </c>
      <c r="AG36" s="352">
        <f>'2009'!AG37</f>
        <v>10</v>
      </c>
      <c r="AH36" s="297" t="str">
        <f>'2009'!AH37</f>
        <v>9</v>
      </c>
      <c r="AI36" s="352">
        <f>'2009'!AI37</f>
        <v>10</v>
      </c>
      <c r="AJ36" s="310">
        <f>'2009'!AJ37</f>
        <v>29</v>
      </c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</row>
    <row r="37" spans="1:73" ht="30" customHeight="1">
      <c r="A37" s="103"/>
      <c r="B37" s="418" t="str">
        <f>'2009'!B38</f>
        <v>ООО СМТ НЛМК</v>
      </c>
      <c r="C37" s="398">
        <f>'2009'!C38</f>
        <v>0</v>
      </c>
      <c r="D37" s="403">
        <f>'2009'!D38</f>
        <v>0</v>
      </c>
      <c r="E37" s="398">
        <f>'2009'!E38</f>
        <v>0</v>
      </c>
      <c r="F37" s="403">
        <f>'2009'!F38</f>
        <v>0</v>
      </c>
      <c r="G37" s="398">
        <f>'2009'!G38</f>
        <v>0</v>
      </c>
      <c r="H37" s="403">
        <f>'2009'!H38</f>
        <v>0</v>
      </c>
      <c r="I37" s="398">
        <f>'2009'!I38</f>
        <v>0</v>
      </c>
      <c r="J37" s="403">
        <f>'2009'!J38</f>
        <v>0</v>
      </c>
      <c r="K37" s="398">
        <f>'2009'!K38</f>
        <v>0</v>
      </c>
      <c r="L37" s="403">
        <f>'2009'!L38</f>
        <v>0</v>
      </c>
      <c r="M37" s="398">
        <f>'2009'!M38</f>
        <v>0</v>
      </c>
      <c r="N37" s="403">
        <f>'2009'!N38</f>
        <v>0</v>
      </c>
      <c r="O37" s="398">
        <f>'2009'!O38</f>
        <v>0</v>
      </c>
      <c r="P37" s="403">
        <f>'2009'!P38</f>
        <v>0</v>
      </c>
      <c r="Q37" s="398">
        <f>'2009'!Q38</f>
        <v>0</v>
      </c>
      <c r="R37" s="403">
        <f>'2009'!R38</f>
        <v>0</v>
      </c>
      <c r="S37" s="398">
        <f>'2009'!S38</f>
        <v>0</v>
      </c>
      <c r="T37" s="403">
        <f>'2009'!T38</f>
        <v>0</v>
      </c>
      <c r="U37" s="398">
        <f>'2009'!U38</f>
        <v>0</v>
      </c>
      <c r="V37" s="403">
        <f>'2009'!V38</f>
        <v>0</v>
      </c>
      <c r="W37" s="398">
        <f>'2009'!W38</f>
        <v>0</v>
      </c>
      <c r="X37" s="403">
        <f>'2009'!X38</f>
        <v>0</v>
      </c>
      <c r="Y37" s="398">
        <f>'2009'!Y38</f>
        <v>18</v>
      </c>
      <c r="Z37" s="403">
        <f>'2009'!Z38</f>
        <v>1</v>
      </c>
      <c r="AA37" s="398">
        <f>'2009'!AA38</f>
        <v>0</v>
      </c>
      <c r="AB37" s="403">
        <f>'2009'!AB38</f>
        <v>0</v>
      </c>
      <c r="AC37" s="398">
        <f>'2009'!AC38</f>
        <v>0</v>
      </c>
      <c r="AD37" s="403">
        <f>'2009'!AD38</f>
        <v>0</v>
      </c>
      <c r="AE37" s="398" t="str">
        <f>'2009'!AE38</f>
        <v>21-26</v>
      </c>
      <c r="AF37" s="403">
        <f>'2009'!AF38</f>
        <v>1</v>
      </c>
      <c r="AG37" s="352">
        <f>'2009'!AG38</f>
        <v>2</v>
      </c>
      <c r="AH37" s="297" t="str">
        <f>'2009'!AH38</f>
        <v>10</v>
      </c>
      <c r="AI37" s="352">
        <f>'2009'!AI38</f>
        <v>2</v>
      </c>
      <c r="AJ37" s="310">
        <f>'2009'!AJ38</f>
        <v>35</v>
      </c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</row>
    <row r="38" spans="1:73" ht="30" customHeight="1">
      <c r="A38" s="103"/>
      <c r="B38" s="418" t="str">
        <f>'2009'!B39</f>
        <v>ФЛЦ</v>
      </c>
      <c r="C38" s="398">
        <f>'2009'!C39</f>
        <v>0</v>
      </c>
      <c r="D38" s="403">
        <f>'2009'!D39</f>
        <v>0</v>
      </c>
      <c r="E38" s="398">
        <f>'2009'!E39</f>
        <v>0</v>
      </c>
      <c r="F38" s="403">
        <f>'2009'!F39</f>
        <v>0</v>
      </c>
      <c r="G38" s="398">
        <f>'2009'!G39</f>
        <v>0</v>
      </c>
      <c r="H38" s="403">
        <f>'2009'!H39</f>
        <v>0</v>
      </c>
      <c r="I38" s="398">
        <f>'2009'!I39</f>
        <v>0</v>
      </c>
      <c r="J38" s="403">
        <f>'2009'!J39</f>
        <v>0</v>
      </c>
      <c r="K38" s="398">
        <f>'2009'!K39</f>
        <v>0</v>
      </c>
      <c r="L38" s="403">
        <f>'2009'!L39</f>
        <v>0</v>
      </c>
      <c r="M38" s="398">
        <f>'2009'!M39</f>
        <v>0</v>
      </c>
      <c r="N38" s="403">
        <f>'2009'!N39</f>
        <v>0</v>
      </c>
      <c r="O38" s="398">
        <f>'2009'!O39</f>
        <v>25</v>
      </c>
      <c r="P38" s="403">
        <f>'2009'!P39</f>
        <v>1</v>
      </c>
      <c r="Q38" s="398">
        <f>'2009'!Q39</f>
        <v>0</v>
      </c>
      <c r="R38" s="403">
        <f>'2009'!R39</f>
        <v>0</v>
      </c>
      <c r="S38" s="398">
        <f>'2009'!S39</f>
        <v>0</v>
      </c>
      <c r="T38" s="403">
        <f>'2009'!T39</f>
        <v>0</v>
      </c>
      <c r="U38" s="398">
        <f>'2009'!U39</f>
        <v>0</v>
      </c>
      <c r="V38" s="403">
        <f>'2009'!V39</f>
        <v>0</v>
      </c>
      <c r="W38" s="398">
        <f>'2009'!W39</f>
        <v>0</v>
      </c>
      <c r="X38" s="403">
        <f>'2009'!X39</f>
        <v>0</v>
      </c>
      <c r="Y38" s="398">
        <f>'2009'!Y39</f>
        <v>0</v>
      </c>
      <c r="Z38" s="403">
        <f>'2009'!Z39</f>
        <v>0</v>
      </c>
      <c r="AA38" s="398">
        <f>'2009'!AA39</f>
        <v>0</v>
      </c>
      <c r="AB38" s="403">
        <f>'2009'!AB39</f>
        <v>0</v>
      </c>
      <c r="AC38" s="398">
        <f>'2009'!AC39</f>
        <v>0</v>
      </c>
      <c r="AD38" s="403">
        <f>'2009'!AD39</f>
        <v>0</v>
      </c>
      <c r="AE38" s="398">
        <f>'2009'!AE39</f>
        <v>0</v>
      </c>
      <c r="AF38" s="403">
        <f>'2009'!AF39</f>
        <v>0</v>
      </c>
      <c r="AG38" s="352">
        <f>'2009'!AG39</f>
        <v>1</v>
      </c>
      <c r="AH38" s="297" t="str">
        <f>'2009'!AH39</f>
        <v>11-13</v>
      </c>
      <c r="AI38" s="352">
        <f>'2009'!AI39</f>
        <v>1</v>
      </c>
      <c r="AJ38" s="310" t="str">
        <f>'2009'!AJ39</f>
        <v>36-41</v>
      </c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</row>
    <row r="39" spans="1:73" ht="30" customHeight="1">
      <c r="A39" s="103"/>
      <c r="B39" s="418" t="str">
        <f>'2009'!B40</f>
        <v>ОРМЦ</v>
      </c>
      <c r="C39" s="398">
        <f>'2009'!C40</f>
        <v>0</v>
      </c>
      <c r="D39" s="403">
        <f>'2009'!D40</f>
        <v>0</v>
      </c>
      <c r="E39" s="398" t="str">
        <f>'2009'!E40</f>
        <v>17-31</v>
      </c>
      <c r="F39" s="403">
        <f>'2009'!F40</f>
        <v>1</v>
      </c>
      <c r="G39" s="398">
        <f>'2009'!G40</f>
        <v>0</v>
      </c>
      <c r="H39" s="403">
        <f>'2009'!H40</f>
        <v>0</v>
      </c>
      <c r="I39" s="398">
        <f>'2009'!I40</f>
        <v>0</v>
      </c>
      <c r="J39" s="403">
        <f>'2009'!J40</f>
        <v>0</v>
      </c>
      <c r="K39" s="398">
        <f>'2009'!K40</f>
        <v>0</v>
      </c>
      <c r="L39" s="403">
        <f>'2009'!L40</f>
        <v>0</v>
      </c>
      <c r="M39" s="398">
        <f>'2009'!M40</f>
        <v>0</v>
      </c>
      <c r="N39" s="403">
        <f>'2009'!N40</f>
        <v>0</v>
      </c>
      <c r="O39" s="398">
        <f>'2009'!O40</f>
        <v>0</v>
      </c>
      <c r="P39" s="403">
        <f>'2009'!P40</f>
        <v>0</v>
      </c>
      <c r="Q39" s="398">
        <f>'2009'!Q40</f>
        <v>0</v>
      </c>
      <c r="R39" s="403">
        <f>'2009'!R40</f>
        <v>0</v>
      </c>
      <c r="S39" s="398">
        <f>'2009'!S40</f>
        <v>0</v>
      </c>
      <c r="T39" s="403">
        <f>'2009'!T40</f>
        <v>0</v>
      </c>
      <c r="U39" s="398">
        <f>'2009'!U40</f>
        <v>0</v>
      </c>
      <c r="V39" s="403">
        <f>'2009'!V40</f>
        <v>0</v>
      </c>
      <c r="W39" s="398">
        <f>'2009'!W40</f>
        <v>0</v>
      </c>
      <c r="X39" s="403">
        <f>'2009'!X40</f>
        <v>0</v>
      </c>
      <c r="Y39" s="398">
        <f>'2009'!Y40</f>
        <v>0</v>
      </c>
      <c r="Z39" s="403">
        <f>'2009'!Z40</f>
        <v>0</v>
      </c>
      <c r="AA39" s="398">
        <f>'2009'!AA40</f>
        <v>0</v>
      </c>
      <c r="AB39" s="403">
        <f>'2009'!AB40</f>
        <v>0</v>
      </c>
      <c r="AC39" s="398">
        <f>'2009'!AC40</f>
        <v>0</v>
      </c>
      <c r="AD39" s="403">
        <f>'2009'!AD40</f>
        <v>0</v>
      </c>
      <c r="AE39" s="398">
        <f>'2009'!AE40</f>
        <v>0</v>
      </c>
      <c r="AF39" s="403">
        <f>'2009'!AF40</f>
        <v>0</v>
      </c>
      <c r="AG39" s="352">
        <f>'2009'!AG40</f>
        <v>1</v>
      </c>
      <c r="AH39" s="297" t="str">
        <f>'2009'!AH40</f>
        <v>11-13</v>
      </c>
      <c r="AI39" s="352">
        <f>'2009'!AI40</f>
        <v>1</v>
      </c>
      <c r="AJ39" s="310" t="str">
        <f>'2009'!AJ40</f>
        <v>36-41</v>
      </c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</row>
    <row r="40" spans="1:73" ht="30" customHeight="1" thickBot="1">
      <c r="A40" s="103"/>
      <c r="B40" s="418" t="str">
        <f>'2009'!B41</f>
        <v>РЦСО-2</v>
      </c>
      <c r="C40" s="398">
        <f>'2009'!C41</f>
        <v>0</v>
      </c>
      <c r="D40" s="403">
        <f>'2009'!D41</f>
        <v>0</v>
      </c>
      <c r="E40" s="398" t="str">
        <f>'2009'!E41</f>
        <v>17-31</v>
      </c>
      <c r="F40" s="403">
        <f>'2009'!F41</f>
        <v>1</v>
      </c>
      <c r="G40" s="398">
        <f>'2009'!G41</f>
        <v>0</v>
      </c>
      <c r="H40" s="403">
        <f>'2009'!H41</f>
        <v>0</v>
      </c>
      <c r="I40" s="398">
        <f>'2009'!I41</f>
        <v>0</v>
      </c>
      <c r="J40" s="403">
        <f>'2009'!J41</f>
        <v>0</v>
      </c>
      <c r="K40" s="398">
        <f>'2009'!K41</f>
        <v>0</v>
      </c>
      <c r="L40" s="403">
        <f>'2009'!L41</f>
        <v>0</v>
      </c>
      <c r="M40" s="398">
        <f>'2009'!M41</f>
        <v>0</v>
      </c>
      <c r="N40" s="403">
        <f>'2009'!N41</f>
        <v>0</v>
      </c>
      <c r="O40" s="398">
        <f>'2009'!O41</f>
        <v>0</v>
      </c>
      <c r="P40" s="403">
        <f>'2009'!P41</f>
        <v>0</v>
      </c>
      <c r="Q40" s="398">
        <f>'2009'!Q41</f>
        <v>0</v>
      </c>
      <c r="R40" s="403">
        <f>'2009'!R41</f>
        <v>0</v>
      </c>
      <c r="S40" s="398">
        <f>'2009'!S41</f>
        <v>0</v>
      </c>
      <c r="T40" s="403">
        <f>'2009'!T41</f>
        <v>0</v>
      </c>
      <c r="U40" s="398">
        <f>'2009'!U41</f>
        <v>0</v>
      </c>
      <c r="V40" s="403">
        <f>'2009'!V41</f>
        <v>0</v>
      </c>
      <c r="W40" s="398">
        <f>'2009'!W41</f>
        <v>0</v>
      </c>
      <c r="X40" s="403">
        <f>'2009'!X41</f>
        <v>0</v>
      </c>
      <c r="Y40" s="398">
        <f>'2009'!Y41</f>
        <v>0</v>
      </c>
      <c r="Z40" s="403">
        <f>'2009'!Z41</f>
        <v>0</v>
      </c>
      <c r="AA40" s="398">
        <f>'2009'!AA41</f>
        <v>0</v>
      </c>
      <c r="AB40" s="403">
        <f>'2009'!AB41</f>
        <v>0</v>
      </c>
      <c r="AC40" s="398">
        <f>'2009'!AC41</f>
        <v>0</v>
      </c>
      <c r="AD40" s="403">
        <f>'2009'!AD41</f>
        <v>0</v>
      </c>
      <c r="AE40" s="398">
        <f>'2009'!AE41</f>
        <v>0</v>
      </c>
      <c r="AF40" s="403">
        <f>'2009'!AF41</f>
        <v>0</v>
      </c>
      <c r="AG40" s="352">
        <f>'2009'!AG41</f>
        <v>1</v>
      </c>
      <c r="AH40" s="297" t="str">
        <f>'2009'!AH41</f>
        <v>11-13</v>
      </c>
      <c r="AI40" s="352">
        <f>'2009'!AI41</f>
        <v>1</v>
      </c>
      <c r="AJ40" s="310" t="str">
        <f>'2009'!AJ41</f>
        <v>36-41</v>
      </c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</row>
    <row r="41" spans="1:73" ht="30" customHeight="1">
      <c r="A41" s="103"/>
      <c r="B41" s="347" t="s">
        <v>69</v>
      </c>
      <c r="C41" s="410"/>
      <c r="D41" s="410"/>
      <c r="E41" s="410"/>
      <c r="F41" s="410"/>
      <c r="G41" s="410"/>
      <c r="H41" s="410"/>
      <c r="I41" s="410"/>
      <c r="J41" s="410"/>
      <c r="K41" s="410"/>
      <c r="L41" s="410"/>
      <c r="M41" s="410"/>
      <c r="N41" s="410"/>
      <c r="O41" s="410"/>
      <c r="P41" s="410"/>
      <c r="Q41" s="410"/>
      <c r="R41" s="410"/>
      <c r="S41" s="410"/>
      <c r="T41" s="410"/>
      <c r="U41" s="410"/>
      <c r="V41" s="410"/>
      <c r="W41" s="410"/>
      <c r="X41" s="410"/>
      <c r="Y41" s="410"/>
      <c r="Z41" s="410"/>
      <c r="AA41" s="410"/>
      <c r="AB41" s="410"/>
      <c r="AC41" s="410"/>
      <c r="AD41" s="410"/>
      <c r="AE41" s="410"/>
      <c r="AF41" s="410"/>
      <c r="AG41" s="260"/>
      <c r="AH41" s="261"/>
      <c r="AI41" s="262"/>
      <c r="AJ41" s="263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</row>
    <row r="42" spans="1:73" ht="30" customHeight="1">
      <c r="A42" s="373"/>
      <c r="B42" s="393" t="str">
        <f>'2009'!B43</f>
        <v>Дирекция по энергетике</v>
      </c>
      <c r="C42" s="411">
        <f>'2009'!C43</f>
        <v>19</v>
      </c>
      <c r="D42" s="412">
        <f>'2009'!D43</f>
        <v>1</v>
      </c>
      <c r="E42" s="411" t="str">
        <f>'2009'!E43</f>
        <v>17-31</v>
      </c>
      <c r="F42" s="412">
        <f>'2009'!F43</f>
        <v>1</v>
      </c>
      <c r="G42" s="411">
        <f>'2009'!G43</f>
        <v>4</v>
      </c>
      <c r="H42" s="412">
        <f>'2009'!H43</f>
        <v>11</v>
      </c>
      <c r="I42" s="411" t="str">
        <f>'2009'!I43</f>
        <v>11-17</v>
      </c>
      <c r="J42" s="412">
        <f>'2009'!J43</f>
        <v>4</v>
      </c>
      <c r="K42" s="411" t="str">
        <f>'2009'!K43</f>
        <v>10</v>
      </c>
      <c r="L42" s="412">
        <f>'2009'!L43</f>
        <v>5</v>
      </c>
      <c r="M42" s="411">
        <f>'2009'!M43</f>
        <v>14</v>
      </c>
      <c r="N42" s="412">
        <f>'2009'!N43</f>
        <v>1</v>
      </c>
      <c r="O42" s="411">
        <f>'2009'!O43</f>
        <v>1</v>
      </c>
      <c r="P42" s="412">
        <f>'2009'!P43</f>
        <v>15</v>
      </c>
      <c r="Q42" s="411">
        <f>'2009'!Q43</f>
        <v>1</v>
      </c>
      <c r="R42" s="412">
        <f>'2009'!R43</f>
        <v>15</v>
      </c>
      <c r="S42" s="411">
        <f>'2009'!S43</f>
        <v>8</v>
      </c>
      <c r="T42" s="412">
        <f>'2009'!T43</f>
        <v>7</v>
      </c>
      <c r="U42" s="411" t="str">
        <f>'2009'!U43</f>
        <v>10-19</v>
      </c>
      <c r="V42" s="428">
        <f>'2009'!V43</f>
        <v>2.5</v>
      </c>
      <c r="W42" s="411">
        <f>'2009'!W43</f>
        <v>12</v>
      </c>
      <c r="X42" s="428">
        <f>'2009'!X43</f>
        <v>1.5</v>
      </c>
      <c r="Y42" s="411">
        <f>'2009'!Y43</f>
        <v>8</v>
      </c>
      <c r="Z42" s="412">
        <f>'2009'!Z43</f>
        <v>7</v>
      </c>
      <c r="AA42" s="411" t="str">
        <f>'2009'!AA43</f>
        <v>16</v>
      </c>
      <c r="AB42" s="412">
        <f>'2009'!AB43</f>
        <v>1</v>
      </c>
      <c r="AC42" s="411">
        <f>'2009'!AC43</f>
        <v>10</v>
      </c>
      <c r="AD42" s="412">
        <f>'2009'!AD43</f>
        <v>5</v>
      </c>
      <c r="AE42" s="411" t="str">
        <f>'2009'!AE43</f>
        <v>9-12</v>
      </c>
      <c r="AF42" s="412">
        <f>'2009'!AF43</f>
        <v>6</v>
      </c>
      <c r="AG42" s="374">
        <f>'2009'!AG43</f>
        <v>83</v>
      </c>
      <c r="AH42" s="375" t="str">
        <f>'2009'!AH43</f>
        <v>1</v>
      </c>
      <c r="AI42" s="374">
        <f>'2009'!AI43</f>
        <v>83</v>
      </c>
      <c r="AJ42" s="376" t="str">
        <f>'2009'!AJ43</f>
        <v>8</v>
      </c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</row>
    <row r="43" spans="1:73" ht="30" customHeight="1">
      <c r="A43" s="103"/>
      <c r="B43" s="392" t="str">
        <f>'2009'!B44</f>
        <v>РЦМО</v>
      </c>
      <c r="C43" s="401">
        <f>'2009'!C44</f>
        <v>0</v>
      </c>
      <c r="D43" s="402">
        <f>'2009'!D44</f>
        <v>0</v>
      </c>
      <c r="E43" s="401" t="str">
        <f>'2009'!E44</f>
        <v>5-8</v>
      </c>
      <c r="F43" s="402">
        <f>'2009'!F44</f>
        <v>10</v>
      </c>
      <c r="G43" s="401">
        <f>'2009'!G44</f>
        <v>0</v>
      </c>
      <c r="H43" s="402">
        <f>'2009'!H44</f>
        <v>0</v>
      </c>
      <c r="I43" s="401">
        <f>'2009'!I44</f>
        <v>0</v>
      </c>
      <c r="J43" s="402">
        <f>'2009'!J44</f>
        <v>0</v>
      </c>
      <c r="K43" s="401">
        <f>'2009'!K44</f>
        <v>6</v>
      </c>
      <c r="L43" s="402">
        <f>'2009'!L44</f>
        <v>9</v>
      </c>
      <c r="M43" s="401">
        <f>'2009'!M44</f>
        <v>0</v>
      </c>
      <c r="N43" s="402">
        <f>'2009'!N44</f>
        <v>0</v>
      </c>
      <c r="O43" s="401">
        <f>'2009'!O44</f>
        <v>35</v>
      </c>
      <c r="P43" s="402">
        <f>'2009'!P44</f>
        <v>1</v>
      </c>
      <c r="Q43" s="401">
        <f>'2009'!Q44</f>
        <v>7</v>
      </c>
      <c r="R43" s="402">
        <f>'2009'!R44</f>
        <v>8</v>
      </c>
      <c r="S43" s="401">
        <f>'2009'!S44</f>
        <v>0</v>
      </c>
      <c r="T43" s="402">
        <f>'2009'!T44</f>
        <v>0</v>
      </c>
      <c r="U43" s="401" t="str">
        <f>'2009'!U44</f>
        <v>10-19</v>
      </c>
      <c r="V43" s="402">
        <f>'2009'!V44</f>
        <v>5</v>
      </c>
      <c r="W43" s="401">
        <f>'2009'!W44</f>
        <v>2</v>
      </c>
      <c r="X43" s="402">
        <f>'2009'!X44</f>
        <v>16</v>
      </c>
      <c r="Y43" s="401">
        <f>'2009'!Y44</f>
        <v>0</v>
      </c>
      <c r="Z43" s="402">
        <f>'2009'!Z44</f>
        <v>0</v>
      </c>
      <c r="AA43" s="401">
        <f>'2009'!AA44</f>
        <v>2</v>
      </c>
      <c r="AB43" s="402">
        <f>'2009'!AB44</f>
        <v>13</v>
      </c>
      <c r="AC43" s="401">
        <f>'2009'!AC44</f>
        <v>11</v>
      </c>
      <c r="AD43" s="402">
        <f>'2009'!AD44</f>
        <v>4</v>
      </c>
      <c r="AE43" s="401">
        <f>'2009'!AE44</f>
        <v>3</v>
      </c>
      <c r="AF43" s="402">
        <f>'2009'!AF44</f>
        <v>12</v>
      </c>
      <c r="AG43" s="352">
        <f>'2009'!AG44</f>
        <v>78</v>
      </c>
      <c r="AH43" s="297" t="str">
        <f>'2009'!AH44</f>
        <v>2</v>
      </c>
      <c r="AI43" s="377">
        <f>'2009'!AI44</f>
        <v>78</v>
      </c>
      <c r="AJ43" s="328" t="str">
        <f>'2009'!AJ44</f>
        <v>9</v>
      </c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</row>
    <row r="44" spans="1:73" ht="30" customHeight="1">
      <c r="A44" s="103"/>
      <c r="B44" s="392" t="str">
        <f>'2009'!B45</f>
        <v>ЦЭлС</v>
      </c>
      <c r="C44" s="401">
        <f>'2009'!C45</f>
        <v>14</v>
      </c>
      <c r="D44" s="402">
        <f>'2009'!D45</f>
        <v>1</v>
      </c>
      <c r="E44" s="401" t="str">
        <f>'2009'!E45</f>
        <v>17-31</v>
      </c>
      <c r="F44" s="402">
        <f>'2009'!F45</f>
        <v>1</v>
      </c>
      <c r="G44" s="401">
        <f>'2009'!G45</f>
        <v>18</v>
      </c>
      <c r="H44" s="402">
        <f>'2009'!H45</f>
        <v>1</v>
      </c>
      <c r="I44" s="401" t="str">
        <f>'2009'!I45</f>
        <v>11-17</v>
      </c>
      <c r="J44" s="402">
        <f>'2009'!J45</f>
        <v>4</v>
      </c>
      <c r="K44" s="401" t="str">
        <f>'2009'!K45</f>
        <v>16</v>
      </c>
      <c r="L44" s="402">
        <f>'2009'!L45</f>
        <v>1</v>
      </c>
      <c r="M44" s="401">
        <f>'2009'!M45</f>
        <v>7</v>
      </c>
      <c r="N44" s="402">
        <f>'2009'!N45</f>
        <v>8</v>
      </c>
      <c r="O44" s="401">
        <f>'2009'!O45</f>
        <v>21</v>
      </c>
      <c r="P44" s="402">
        <f>'2009'!P45</f>
        <v>1</v>
      </c>
      <c r="Q44" s="401">
        <f>'2009'!Q45</f>
        <v>0</v>
      </c>
      <c r="R44" s="402">
        <f>'2009'!R45</f>
        <v>0</v>
      </c>
      <c r="S44" s="401">
        <f>'2009'!S45</f>
        <v>1</v>
      </c>
      <c r="T44" s="402">
        <f>'2009'!T45</f>
        <v>15</v>
      </c>
      <c r="U44" s="401" t="str">
        <f>'2009'!U45</f>
        <v>10-19</v>
      </c>
      <c r="V44" s="402">
        <f>'2009'!V45</f>
        <v>5</v>
      </c>
      <c r="W44" s="401">
        <f>'2009'!W45</f>
        <v>8</v>
      </c>
      <c r="X44" s="402">
        <f>'2009'!X45</f>
        <v>10</v>
      </c>
      <c r="Y44" s="401">
        <f>'2009'!Y45</f>
        <v>10</v>
      </c>
      <c r="Z44" s="402">
        <f>'2009'!Z45</f>
        <v>5</v>
      </c>
      <c r="AA44" s="401">
        <f>'2009'!AA45</f>
        <v>10</v>
      </c>
      <c r="AB44" s="402">
        <f>'2009'!AB45</f>
        <v>5</v>
      </c>
      <c r="AC44" s="401">
        <f>'2009'!AC45</f>
        <v>2</v>
      </c>
      <c r="AD44" s="402">
        <f>'2009'!AD45</f>
        <v>13</v>
      </c>
      <c r="AE44" s="401" t="str">
        <f>'2009'!AE45</f>
        <v>13-20</v>
      </c>
      <c r="AF44" s="402">
        <f>'2009'!AF45</f>
        <v>2</v>
      </c>
      <c r="AG44" s="352">
        <f>'2009'!AG45</f>
        <v>72</v>
      </c>
      <c r="AH44" s="297" t="str">
        <f>'2009'!AH45</f>
        <v>3</v>
      </c>
      <c r="AI44" s="377">
        <f>'2009'!AI45</f>
        <v>72</v>
      </c>
      <c r="AJ44" s="328" t="str">
        <f>'2009'!AJ45</f>
        <v>10</v>
      </c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</row>
    <row r="45" spans="1:73" ht="30" customHeight="1">
      <c r="A45" s="103"/>
      <c r="B45" s="392" t="str">
        <f>'2009'!B46</f>
        <v>Гипромез</v>
      </c>
      <c r="C45" s="401">
        <f>'2009'!C46</f>
        <v>9</v>
      </c>
      <c r="D45" s="402">
        <f>'2009'!D46</f>
        <v>6</v>
      </c>
      <c r="E45" s="401" t="str">
        <f>'2009'!E46</f>
        <v>17-31</v>
      </c>
      <c r="F45" s="402">
        <f>'2009'!F46</f>
        <v>1</v>
      </c>
      <c r="G45" s="401">
        <f>'2009'!G46</f>
        <v>9</v>
      </c>
      <c r="H45" s="402">
        <f>'2009'!H46</f>
        <v>6</v>
      </c>
      <c r="I45" s="401" t="str">
        <f>'2009'!I46</f>
        <v>11-17</v>
      </c>
      <c r="J45" s="402">
        <f>'2009'!J46</f>
        <v>4</v>
      </c>
      <c r="K45" s="401">
        <f>'2009'!K46</f>
        <v>15</v>
      </c>
      <c r="L45" s="402">
        <f>'2009'!L46</f>
        <v>1</v>
      </c>
      <c r="M45" s="401" t="str">
        <f>'2009'!M46</f>
        <v>6</v>
      </c>
      <c r="N45" s="402">
        <f>'2009'!N46</f>
        <v>9</v>
      </c>
      <c r="O45" s="401" t="str">
        <f>'2009'!O46</f>
        <v>28</v>
      </c>
      <c r="P45" s="402">
        <f>'2009'!P46</f>
        <v>1</v>
      </c>
      <c r="Q45" s="401">
        <f>'2009'!Q46</f>
        <v>12</v>
      </c>
      <c r="R45" s="402">
        <f>'2009'!R46</f>
        <v>3</v>
      </c>
      <c r="S45" s="401">
        <f>'2009'!S46</f>
        <v>4</v>
      </c>
      <c r="T45" s="402">
        <f>'2009'!T46</f>
        <v>11</v>
      </c>
      <c r="U45" s="401" t="str">
        <f>'2009'!U46</f>
        <v>8-9</v>
      </c>
      <c r="V45" s="402">
        <f>'2009'!V46</f>
        <v>3.5</v>
      </c>
      <c r="W45" s="401">
        <f>'2009'!W46</f>
        <v>4</v>
      </c>
      <c r="X45" s="402">
        <f>'2009'!X46</f>
        <v>5.5</v>
      </c>
      <c r="Y45" s="401">
        <f>'2009'!Y46</f>
        <v>7</v>
      </c>
      <c r="Z45" s="402">
        <f>'2009'!Z46</f>
        <v>8</v>
      </c>
      <c r="AA45" s="401">
        <f>'2009'!AA46</f>
        <v>0</v>
      </c>
      <c r="AB45" s="402">
        <f>'2009'!AB46</f>
        <v>0</v>
      </c>
      <c r="AC45" s="401">
        <f>'2009'!AC46</f>
        <v>15</v>
      </c>
      <c r="AD45" s="402">
        <f>'2009'!AD46</f>
        <v>1</v>
      </c>
      <c r="AE45" s="401">
        <f>'2009'!AE46</f>
        <v>5</v>
      </c>
      <c r="AF45" s="402">
        <f>'2009'!AF46</f>
        <v>10</v>
      </c>
      <c r="AG45" s="352">
        <f>'2009'!AG46</f>
        <v>70</v>
      </c>
      <c r="AH45" s="297" t="str">
        <f>'2009'!AH46</f>
        <v>4</v>
      </c>
      <c r="AI45" s="377">
        <f>'2009'!AI46</f>
        <v>70</v>
      </c>
      <c r="AJ45" s="311">
        <f>'2009'!AJ46</f>
        <v>0</v>
      </c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</row>
    <row r="46" spans="1:73" ht="30" customHeight="1">
      <c r="A46" s="103"/>
      <c r="B46" s="392" t="str">
        <f>'2009'!B47</f>
        <v>ПКУ</v>
      </c>
      <c r="C46" s="401">
        <f>'2009'!C47</f>
        <v>13</v>
      </c>
      <c r="D46" s="402">
        <f>'2009'!D47</f>
        <v>2</v>
      </c>
      <c r="E46" s="401" t="str">
        <f>'2009'!E47</f>
        <v>9-16</v>
      </c>
      <c r="F46" s="402">
        <f>'2009'!F47</f>
        <v>6</v>
      </c>
      <c r="G46" s="401">
        <f>'2009'!G47</f>
        <v>16</v>
      </c>
      <c r="H46" s="402">
        <f>'2009'!H47</f>
        <v>1</v>
      </c>
      <c r="I46" s="401">
        <f>'2009'!I47</f>
        <v>10</v>
      </c>
      <c r="J46" s="402">
        <f>'2009'!J47</f>
        <v>5</v>
      </c>
      <c r="K46" s="401">
        <f>'2009'!K47</f>
        <v>8</v>
      </c>
      <c r="L46" s="402">
        <f>'2009'!L47</f>
        <v>7</v>
      </c>
      <c r="M46" s="401">
        <f>'2009'!M47</f>
        <v>19</v>
      </c>
      <c r="N46" s="402">
        <f>'2009'!N47</f>
        <v>1</v>
      </c>
      <c r="O46" s="401">
        <f>'2009'!O47</f>
        <v>3</v>
      </c>
      <c r="P46" s="402">
        <f>'2009'!P47</f>
        <v>12</v>
      </c>
      <c r="Q46" s="401" t="str">
        <f>'2009'!Q47</f>
        <v>10-11</v>
      </c>
      <c r="R46" s="402">
        <f>'2009'!R47</f>
        <v>4.5</v>
      </c>
      <c r="S46" s="401">
        <f>'2009'!S47</f>
        <v>11</v>
      </c>
      <c r="T46" s="402">
        <f>'2009'!T47</f>
        <v>4</v>
      </c>
      <c r="U46" s="401" t="str">
        <f>'2009'!U47</f>
        <v>8-9</v>
      </c>
      <c r="V46" s="402">
        <f>'2009'!V47</f>
        <v>3.5</v>
      </c>
      <c r="W46" s="401">
        <f>'2009'!W47</f>
        <v>4</v>
      </c>
      <c r="X46" s="402">
        <f>'2009'!X47</f>
        <v>5.5</v>
      </c>
      <c r="Y46" s="401">
        <f>'2009'!Y47</f>
        <v>11</v>
      </c>
      <c r="Z46" s="402">
        <f>'2009'!Z47</f>
        <v>4</v>
      </c>
      <c r="AA46" s="401" t="str">
        <f>'2009'!AA47</f>
        <v>12-13</v>
      </c>
      <c r="AB46" s="402">
        <f>'2009'!AB47</f>
        <v>3</v>
      </c>
      <c r="AC46" s="401">
        <f>'2009'!AC47</f>
        <v>0</v>
      </c>
      <c r="AD46" s="402">
        <f>'2009'!AD47</f>
        <v>0</v>
      </c>
      <c r="AE46" s="401" t="str">
        <f>'2009'!AE47</f>
        <v>21-26</v>
      </c>
      <c r="AF46" s="402">
        <f>'2009'!AF47</f>
        <v>1</v>
      </c>
      <c r="AG46" s="352">
        <f>'2009'!AG47</f>
        <v>59.5</v>
      </c>
      <c r="AH46" s="297" t="str">
        <f>'2009'!AH47</f>
        <v>5</v>
      </c>
      <c r="AI46" s="377">
        <f>'2009'!AI47</f>
        <v>59.5</v>
      </c>
      <c r="AJ46" s="328" t="str">
        <f>'2009'!AJ47</f>
        <v>11</v>
      </c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</row>
    <row r="47" spans="1:73" ht="30" customHeight="1">
      <c r="A47" s="103"/>
      <c r="B47" s="392" t="str">
        <f>'2009'!B48</f>
        <v>Инженерный центр</v>
      </c>
      <c r="C47" s="401">
        <f>'2009'!C48</f>
        <v>11</v>
      </c>
      <c r="D47" s="402">
        <f>'2009'!D48</f>
        <v>4</v>
      </c>
      <c r="E47" s="401">
        <f>'2009'!E48</f>
        <v>0</v>
      </c>
      <c r="F47" s="402">
        <f>'2009'!F48</f>
        <v>0</v>
      </c>
      <c r="G47" s="401">
        <f>'2009'!G48</f>
        <v>7</v>
      </c>
      <c r="H47" s="402">
        <f>'2009'!H48</f>
        <v>8</v>
      </c>
      <c r="I47" s="401" t="str">
        <f>'2009'!I48</f>
        <v>11-17</v>
      </c>
      <c r="J47" s="402">
        <f>'2009'!J48</f>
        <v>4</v>
      </c>
      <c r="K47" s="401">
        <f>'2009'!K48</f>
        <v>18</v>
      </c>
      <c r="L47" s="402">
        <f>'2009'!L48</f>
        <v>1</v>
      </c>
      <c r="M47" s="401">
        <f>'2009'!M48</f>
        <v>8</v>
      </c>
      <c r="N47" s="402">
        <f>'2009'!N48</f>
        <v>7</v>
      </c>
      <c r="O47" s="401">
        <f>'2009'!O48</f>
        <v>14</v>
      </c>
      <c r="P47" s="402">
        <f>'2009'!P48</f>
        <v>1</v>
      </c>
      <c r="Q47" s="401">
        <f>'2009'!Q48</f>
        <v>0</v>
      </c>
      <c r="R47" s="402">
        <f>'2009'!R48</f>
        <v>0</v>
      </c>
      <c r="S47" s="401">
        <f>'2009'!S48</f>
        <v>5</v>
      </c>
      <c r="T47" s="402">
        <f>'2009'!T48</f>
        <v>10</v>
      </c>
      <c r="U47" s="401" t="str">
        <f>'2009'!U48</f>
        <v>10-19</v>
      </c>
      <c r="V47" s="429">
        <f>'2009'!V48</f>
        <v>2.5</v>
      </c>
      <c r="W47" s="401">
        <f>'2009'!W48</f>
        <v>12</v>
      </c>
      <c r="X47" s="429">
        <f>'2009'!X48</f>
        <v>1.5</v>
      </c>
      <c r="Y47" s="401">
        <f>'2009'!Y48</f>
        <v>0</v>
      </c>
      <c r="Z47" s="402">
        <f>'2009'!Z48</f>
        <v>0</v>
      </c>
      <c r="AA47" s="401">
        <f>'2009'!AA48</f>
        <v>0</v>
      </c>
      <c r="AB47" s="402">
        <f>'2009'!AB48</f>
        <v>0</v>
      </c>
      <c r="AC47" s="401">
        <f>'2009'!AC48</f>
        <v>0</v>
      </c>
      <c r="AD47" s="402">
        <f>'2009'!AD48</f>
        <v>0</v>
      </c>
      <c r="AE47" s="401">
        <f>'2009'!AE48</f>
        <v>9</v>
      </c>
      <c r="AF47" s="402">
        <f>'2009'!AF48</f>
        <v>6</v>
      </c>
      <c r="AG47" s="352">
        <f>'2009'!AG48</f>
        <v>45</v>
      </c>
      <c r="AH47" s="297" t="str">
        <f>'2009'!AH48</f>
        <v>6</v>
      </c>
      <c r="AI47" s="377">
        <f>'2009'!AI48</f>
        <v>45</v>
      </c>
      <c r="AJ47" s="310" t="str">
        <f>'2009'!AJ48</f>
        <v>16</v>
      </c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</row>
    <row r="48" spans="1:73" ht="55.5" customHeight="1">
      <c r="A48" s="103"/>
      <c r="B48" s="394" t="str">
        <f>'2009'!B49</f>
        <v>Управление профессионального развития персонала</v>
      </c>
      <c r="C48" s="401">
        <f>'2009'!C49</f>
        <v>18</v>
      </c>
      <c r="D48" s="402">
        <f>'2009'!D49</f>
        <v>1</v>
      </c>
      <c r="E48" s="401" t="str">
        <f>'2009'!E49</f>
        <v>17-31</v>
      </c>
      <c r="F48" s="402">
        <f>'2009'!F49</f>
        <v>1</v>
      </c>
      <c r="G48" s="401">
        <f>'2009'!G49</f>
        <v>11</v>
      </c>
      <c r="H48" s="402">
        <f>'2009'!H49</f>
        <v>4</v>
      </c>
      <c r="I48" s="401" t="str">
        <f>'2009'!I49</f>
        <v>11-17</v>
      </c>
      <c r="J48" s="402">
        <f>'2009'!J49</f>
        <v>4</v>
      </c>
      <c r="K48" s="401">
        <f>'2009'!K49</f>
        <v>24</v>
      </c>
      <c r="L48" s="402">
        <f>'2009'!L49</f>
        <v>1</v>
      </c>
      <c r="M48" s="401" t="str">
        <f>'2009'!M49</f>
        <v>18</v>
      </c>
      <c r="N48" s="402">
        <f>'2009'!N49</f>
        <v>1</v>
      </c>
      <c r="O48" s="401" t="str">
        <f>'2009'!O49</f>
        <v>13</v>
      </c>
      <c r="P48" s="402">
        <f>'2009'!P49</f>
        <v>2</v>
      </c>
      <c r="Q48" s="401">
        <f>'2009'!Q49</f>
        <v>9</v>
      </c>
      <c r="R48" s="402">
        <f>'2009'!R49</f>
        <v>6</v>
      </c>
      <c r="S48" s="401">
        <f>'2009'!S49</f>
        <v>12</v>
      </c>
      <c r="T48" s="402">
        <f>'2009'!T49</f>
        <v>3</v>
      </c>
      <c r="U48" s="401">
        <f>'2009'!U49</f>
        <v>0</v>
      </c>
      <c r="V48" s="402">
        <f>'2009'!V49</f>
        <v>0</v>
      </c>
      <c r="W48" s="401">
        <f>'2009'!W49</f>
        <v>0</v>
      </c>
      <c r="X48" s="402">
        <f>'2009'!X49</f>
        <v>0</v>
      </c>
      <c r="Y48" s="401">
        <f>'2009'!Y49</f>
        <v>17</v>
      </c>
      <c r="Z48" s="402">
        <f>'2009'!Z49</f>
        <v>1</v>
      </c>
      <c r="AA48" s="401" t="str">
        <f>'2009'!AA49</f>
        <v>12-13</v>
      </c>
      <c r="AB48" s="402">
        <f>'2009'!AB49</f>
        <v>3</v>
      </c>
      <c r="AC48" s="401">
        <f>'2009'!AC49</f>
        <v>0</v>
      </c>
      <c r="AD48" s="402">
        <f>'2009'!AD49</f>
        <v>0</v>
      </c>
      <c r="AE48" s="401" t="str">
        <f>'2009'!AE49</f>
        <v>27-29</v>
      </c>
      <c r="AF48" s="402">
        <f>'2009'!AF49</f>
        <v>1</v>
      </c>
      <c r="AG48" s="352">
        <f>'2009'!AG49</f>
        <v>28</v>
      </c>
      <c r="AH48" s="297" t="str">
        <f>'2009'!AH49</f>
        <v>7</v>
      </c>
      <c r="AI48" s="377">
        <f>'2009'!AI49</f>
        <v>28</v>
      </c>
      <c r="AJ48" s="310" t="str">
        <f>'2009'!AJ49</f>
        <v>20-21</v>
      </c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</row>
    <row r="49" spans="1:73" ht="52.5" customHeight="1">
      <c r="A49" s="103"/>
      <c r="B49" s="394" t="str">
        <f>'2009'!B50</f>
        <v>Управление промышленной экологии</v>
      </c>
      <c r="C49" s="401">
        <f>'2009'!C50</f>
        <v>16</v>
      </c>
      <c r="D49" s="402">
        <f>'2009'!D50</f>
        <v>1</v>
      </c>
      <c r="E49" s="401">
        <f>'2009'!E50</f>
        <v>0</v>
      </c>
      <c r="F49" s="402">
        <f>'2009'!F50</f>
        <v>0</v>
      </c>
      <c r="G49" s="401">
        <f>'2009'!G50</f>
        <v>0</v>
      </c>
      <c r="H49" s="402">
        <f>'2009'!H50</f>
        <v>0</v>
      </c>
      <c r="I49" s="401">
        <f>'2009'!I50</f>
        <v>0</v>
      </c>
      <c r="J49" s="402">
        <f>'2009'!J50</f>
        <v>0</v>
      </c>
      <c r="K49" s="401">
        <f>'2009'!K50</f>
        <v>0</v>
      </c>
      <c r="L49" s="402">
        <f>'2009'!L50</f>
        <v>0</v>
      </c>
      <c r="M49" s="401" t="str">
        <f>'2009'!M50</f>
        <v>9</v>
      </c>
      <c r="N49" s="402">
        <f>'2009'!N50</f>
        <v>6</v>
      </c>
      <c r="O49" s="401">
        <f>'2009'!O50</f>
        <v>34</v>
      </c>
      <c r="P49" s="402">
        <f>'2009'!P50</f>
        <v>1</v>
      </c>
      <c r="Q49" s="401">
        <f>'2009'!Q50</f>
        <v>0</v>
      </c>
      <c r="R49" s="402">
        <f>'2009'!R50</f>
        <v>0</v>
      </c>
      <c r="S49" s="401">
        <f>'2009'!S50</f>
        <v>0</v>
      </c>
      <c r="T49" s="402">
        <f>'2009'!T50</f>
        <v>0</v>
      </c>
      <c r="U49" s="401">
        <f>'2009'!U50</f>
        <v>0</v>
      </c>
      <c r="V49" s="402">
        <f>'2009'!V50</f>
        <v>0</v>
      </c>
      <c r="W49" s="401">
        <f>'2009'!W50</f>
        <v>0</v>
      </c>
      <c r="X49" s="402">
        <f>'2009'!X50</f>
        <v>0</v>
      </c>
      <c r="Y49" s="401">
        <f>'2009'!Y50</f>
        <v>0</v>
      </c>
      <c r="Z49" s="402">
        <f>'2009'!Z50</f>
        <v>0</v>
      </c>
      <c r="AA49" s="401">
        <f>'2009'!AA50</f>
        <v>3</v>
      </c>
      <c r="AB49" s="402">
        <f>'2009'!AB50</f>
        <v>12</v>
      </c>
      <c r="AC49" s="401">
        <f>'2009'!AC50</f>
        <v>0</v>
      </c>
      <c r="AD49" s="402">
        <f>'2009'!AD50</f>
        <v>0</v>
      </c>
      <c r="AE49" s="401" t="str">
        <f>'2009'!AE50</f>
        <v>9-12</v>
      </c>
      <c r="AF49" s="402">
        <f>'2009'!AF50</f>
        <v>6</v>
      </c>
      <c r="AG49" s="352">
        <f>'2009'!AG50</f>
        <v>26</v>
      </c>
      <c r="AH49" s="297" t="str">
        <f>'2009'!AH50</f>
        <v>8</v>
      </c>
      <c r="AI49" s="377">
        <f>'2009'!AI50</f>
        <v>26</v>
      </c>
      <c r="AJ49" s="310" t="str">
        <f>'2009'!AJ50</f>
        <v>23</v>
      </c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</row>
    <row r="50" spans="1:73" s="336" customFormat="1" ht="54.75" customHeight="1">
      <c r="A50" s="329"/>
      <c r="B50" s="394" t="str">
        <f>'2009'!B51</f>
        <v>Управление охраны труда и промышленной безопасности</v>
      </c>
      <c r="C50" s="413">
        <f>'2009'!C51</f>
        <v>0</v>
      </c>
      <c r="D50" s="414">
        <f>'2009'!D51</f>
        <v>0</v>
      </c>
      <c r="E50" s="413">
        <f>'2009'!E51</f>
        <v>0</v>
      </c>
      <c r="F50" s="414">
        <f>'2009'!F51</f>
        <v>0</v>
      </c>
      <c r="G50" s="413">
        <f>'2009'!G51</f>
        <v>0</v>
      </c>
      <c r="H50" s="414">
        <f>'2009'!H51</f>
        <v>0</v>
      </c>
      <c r="I50" s="413">
        <f>'2009'!I51</f>
        <v>0</v>
      </c>
      <c r="J50" s="414">
        <f>'2009'!J51</f>
        <v>0</v>
      </c>
      <c r="K50" s="413">
        <f>'2009'!K51</f>
        <v>0</v>
      </c>
      <c r="L50" s="414">
        <f>'2009'!L51</f>
        <v>0</v>
      </c>
      <c r="M50" s="413">
        <f>'2009'!M51</f>
        <v>0</v>
      </c>
      <c r="N50" s="414">
        <f>'2009'!N51</f>
        <v>0</v>
      </c>
      <c r="O50" s="413">
        <f>'2009'!O51</f>
        <v>6</v>
      </c>
      <c r="P50" s="414">
        <f>'2009'!P51</f>
        <v>9</v>
      </c>
      <c r="Q50" s="413">
        <f>'2009'!Q51</f>
        <v>0</v>
      </c>
      <c r="R50" s="414">
        <f>'2009'!R51</f>
        <v>0</v>
      </c>
      <c r="S50" s="413">
        <f>'2009'!S51</f>
        <v>0</v>
      </c>
      <c r="T50" s="414">
        <f>'2009'!T51</f>
        <v>0</v>
      </c>
      <c r="U50" s="413">
        <f>'2009'!U51</f>
        <v>0</v>
      </c>
      <c r="V50" s="414">
        <f>'2009'!V51</f>
        <v>0</v>
      </c>
      <c r="W50" s="413">
        <f>'2009'!W51</f>
        <v>0</v>
      </c>
      <c r="X50" s="414">
        <f>'2009'!X51</f>
        <v>0</v>
      </c>
      <c r="Y50" s="413">
        <f>'2009'!Y51</f>
        <v>0</v>
      </c>
      <c r="Z50" s="414">
        <f>'2009'!Z51</f>
        <v>0</v>
      </c>
      <c r="AA50" s="413">
        <f>'2009'!AA51</f>
        <v>0</v>
      </c>
      <c r="AB50" s="414">
        <f>'2009'!AB51</f>
        <v>0</v>
      </c>
      <c r="AC50" s="413">
        <f>'2009'!AC51</f>
        <v>0</v>
      </c>
      <c r="AD50" s="414">
        <f>'2009'!AD51</f>
        <v>0</v>
      </c>
      <c r="AE50" s="413">
        <f>'2009'!AE51</f>
        <v>0</v>
      </c>
      <c r="AF50" s="414">
        <f>'2009'!AF51</f>
        <v>0</v>
      </c>
      <c r="AG50" s="352">
        <f>'2009'!AG51</f>
        <v>9</v>
      </c>
      <c r="AH50" s="297" t="str">
        <f>'2009'!AH51</f>
        <v>9</v>
      </c>
      <c r="AI50" s="377">
        <f>'2009'!AI51</f>
        <v>9</v>
      </c>
      <c r="AJ50" s="328" t="str">
        <f>'2009'!AJ51</f>
        <v>30</v>
      </c>
      <c r="AK50" s="335"/>
      <c r="AL50" s="335"/>
      <c r="AM50" s="335"/>
      <c r="AN50" s="335"/>
      <c r="AO50" s="335"/>
      <c r="AP50" s="335"/>
      <c r="AQ50" s="335"/>
      <c r="AR50" s="335"/>
      <c r="AS50" s="335"/>
      <c r="AT50" s="335"/>
      <c r="AU50" s="335"/>
      <c r="AV50" s="335"/>
      <c r="AW50" s="335"/>
      <c r="AX50" s="335"/>
      <c r="AY50" s="335"/>
      <c r="AZ50" s="335"/>
      <c r="BA50" s="335"/>
      <c r="BB50" s="335"/>
      <c r="BC50" s="335"/>
      <c r="BD50" s="335"/>
      <c r="BE50" s="335"/>
      <c r="BF50" s="335"/>
      <c r="BG50" s="335"/>
      <c r="BH50" s="335"/>
      <c r="BI50" s="335"/>
      <c r="BJ50" s="335"/>
      <c r="BK50" s="335"/>
      <c r="BL50" s="335"/>
      <c r="BM50" s="335"/>
      <c r="BN50" s="335"/>
      <c r="BO50" s="335"/>
      <c r="BP50" s="335"/>
      <c r="BQ50" s="335"/>
      <c r="BR50" s="335"/>
      <c r="BS50" s="335"/>
      <c r="BT50" s="335"/>
      <c r="BU50" s="335"/>
    </row>
    <row r="51" spans="1:73" s="336" customFormat="1" ht="45">
      <c r="A51" s="329"/>
      <c r="B51" s="394" t="str">
        <f>'2009'!B52</f>
        <v>Управление по закупке и реализации энергоресурсов</v>
      </c>
      <c r="C51" s="413">
        <f>'2009'!C52</f>
        <v>0</v>
      </c>
      <c r="D51" s="414">
        <f>'2009'!D52</f>
        <v>0</v>
      </c>
      <c r="E51" s="413">
        <f>'2009'!E52</f>
        <v>0</v>
      </c>
      <c r="F51" s="414">
        <f>'2009'!F52</f>
        <v>0</v>
      </c>
      <c r="G51" s="413">
        <f>'2009'!G52</f>
        <v>0</v>
      </c>
      <c r="H51" s="414">
        <f>'2009'!H52</f>
        <v>0</v>
      </c>
      <c r="I51" s="413">
        <f>'2009'!I52</f>
        <v>0</v>
      </c>
      <c r="J51" s="414">
        <f>'2009'!J52</f>
        <v>0</v>
      </c>
      <c r="K51" s="413">
        <f>'2009'!K52</f>
        <v>23</v>
      </c>
      <c r="L51" s="414">
        <f>'2009'!L52</f>
        <v>1</v>
      </c>
      <c r="M51" s="413">
        <f>'2009'!M52</f>
        <v>0</v>
      </c>
      <c r="N51" s="414">
        <f>'2009'!N52</f>
        <v>0</v>
      </c>
      <c r="O51" s="413">
        <f>'2009'!O52</f>
        <v>9</v>
      </c>
      <c r="P51" s="414">
        <f>'2009'!P52</f>
        <v>6</v>
      </c>
      <c r="Q51" s="413">
        <f>'2009'!Q52</f>
        <v>0</v>
      </c>
      <c r="R51" s="414">
        <f>'2009'!R52</f>
        <v>0</v>
      </c>
      <c r="S51" s="413">
        <f>'2009'!S52</f>
        <v>0</v>
      </c>
      <c r="T51" s="414">
        <f>'2009'!T52</f>
        <v>0</v>
      </c>
      <c r="U51" s="413">
        <f>'2009'!U52</f>
        <v>0</v>
      </c>
      <c r="V51" s="414">
        <f>'2009'!V52</f>
        <v>0</v>
      </c>
      <c r="W51" s="413">
        <f>'2009'!W52</f>
        <v>0</v>
      </c>
      <c r="X51" s="414">
        <f>'2009'!X52</f>
        <v>0</v>
      </c>
      <c r="Y51" s="413">
        <f>'2009'!Y52</f>
        <v>0</v>
      </c>
      <c r="Z51" s="414">
        <f>'2009'!Z52</f>
        <v>0</v>
      </c>
      <c r="AA51" s="413">
        <f>'2009'!AA52</f>
        <v>0</v>
      </c>
      <c r="AB51" s="414">
        <f>'2009'!AB52</f>
        <v>0</v>
      </c>
      <c r="AC51" s="413">
        <f>'2009'!AC52</f>
        <v>0</v>
      </c>
      <c r="AD51" s="414">
        <f>'2009'!AD52</f>
        <v>0</v>
      </c>
      <c r="AE51" s="413">
        <f>'2009'!AE52</f>
        <v>0</v>
      </c>
      <c r="AF51" s="414">
        <f>'2009'!AF52</f>
        <v>0</v>
      </c>
      <c r="AG51" s="352">
        <f>'2009'!AG52</f>
        <v>7</v>
      </c>
      <c r="AH51" s="297" t="str">
        <f>'2009'!AH52</f>
        <v>10</v>
      </c>
      <c r="AI51" s="377">
        <f>'2009'!AI52</f>
        <v>7</v>
      </c>
      <c r="AJ51" s="328" t="str">
        <f>'2009'!AJ52</f>
        <v>31</v>
      </c>
      <c r="AK51" s="335"/>
      <c r="AL51" s="335"/>
      <c r="AM51" s="335"/>
      <c r="AN51" s="335"/>
      <c r="AO51" s="335"/>
      <c r="AP51" s="335"/>
      <c r="AQ51" s="335"/>
      <c r="AR51" s="335"/>
      <c r="AS51" s="335"/>
      <c r="AT51" s="335"/>
      <c r="AU51" s="335"/>
      <c r="AV51" s="335"/>
      <c r="AW51" s="335"/>
      <c r="AX51" s="335"/>
      <c r="AY51" s="335"/>
      <c r="AZ51" s="335"/>
      <c r="BA51" s="335"/>
      <c r="BB51" s="335"/>
      <c r="BC51" s="335"/>
      <c r="BD51" s="335"/>
      <c r="BE51" s="335"/>
      <c r="BF51" s="335"/>
      <c r="BG51" s="335"/>
      <c r="BH51" s="335"/>
      <c r="BI51" s="335"/>
      <c r="BJ51" s="335"/>
      <c r="BK51" s="335"/>
      <c r="BL51" s="335"/>
      <c r="BM51" s="335"/>
      <c r="BN51" s="335"/>
      <c r="BO51" s="335"/>
      <c r="BP51" s="335"/>
      <c r="BQ51" s="335"/>
      <c r="BR51" s="335"/>
      <c r="BS51" s="335"/>
      <c r="BT51" s="335"/>
      <c r="BU51" s="335"/>
    </row>
    <row r="52" spans="1:73" s="336" customFormat="1" ht="45">
      <c r="A52" s="329"/>
      <c r="B52" s="394" t="str">
        <f>'2009'!B53</f>
        <v>Центр автоматизации технологических процессов</v>
      </c>
      <c r="C52" s="413">
        <f>'2009'!C53</f>
        <v>0</v>
      </c>
      <c r="D52" s="414">
        <f>'2009'!D53</f>
        <v>0</v>
      </c>
      <c r="E52" s="413" t="str">
        <f>'2009'!E53</f>
        <v>17-31</v>
      </c>
      <c r="F52" s="414">
        <f>'2009'!F53</f>
        <v>1</v>
      </c>
      <c r="G52" s="413">
        <f>'2009'!G53</f>
        <v>0</v>
      </c>
      <c r="H52" s="414">
        <f>'2009'!H53</f>
        <v>0</v>
      </c>
      <c r="I52" s="413">
        <f>'2009'!I53</f>
        <v>0</v>
      </c>
      <c r="J52" s="414">
        <f>'2009'!J53</f>
        <v>0</v>
      </c>
      <c r="K52" s="413">
        <f>'2009'!K53</f>
        <v>0</v>
      </c>
      <c r="L52" s="414">
        <f>'2009'!L53</f>
        <v>0</v>
      </c>
      <c r="M52" s="413">
        <f>'2009'!M53</f>
        <v>0</v>
      </c>
      <c r="N52" s="414">
        <f>'2009'!N53</f>
        <v>0</v>
      </c>
      <c r="O52" s="413">
        <f>'2009'!O53</f>
        <v>11</v>
      </c>
      <c r="P52" s="414">
        <f>'2009'!P53</f>
        <v>4</v>
      </c>
      <c r="Q52" s="413">
        <f>'2009'!Q53</f>
        <v>0</v>
      </c>
      <c r="R52" s="414">
        <f>'2009'!R53</f>
        <v>0</v>
      </c>
      <c r="S52" s="413">
        <f>'2009'!S53</f>
        <v>0</v>
      </c>
      <c r="T52" s="414">
        <f>'2009'!T53</f>
        <v>0</v>
      </c>
      <c r="U52" s="413">
        <f>'2009'!U53</f>
        <v>0</v>
      </c>
      <c r="V52" s="414">
        <f>'2009'!V53</f>
        <v>0</v>
      </c>
      <c r="W52" s="413">
        <f>'2009'!W53</f>
        <v>0</v>
      </c>
      <c r="X52" s="414">
        <f>'2009'!X53</f>
        <v>0</v>
      </c>
      <c r="Y52" s="413">
        <f>'2009'!Y53</f>
        <v>0</v>
      </c>
      <c r="Z52" s="414">
        <f>'2009'!Z53</f>
        <v>0</v>
      </c>
      <c r="AA52" s="413">
        <f>'2009'!AA53</f>
        <v>0</v>
      </c>
      <c r="AB52" s="414">
        <f>'2009'!AB53</f>
        <v>0</v>
      </c>
      <c r="AC52" s="413">
        <f>'2009'!AC53</f>
        <v>0</v>
      </c>
      <c r="AD52" s="414">
        <f>'2009'!AD53</f>
        <v>0</v>
      </c>
      <c r="AE52" s="413">
        <f>'2009'!AE53</f>
        <v>0</v>
      </c>
      <c r="AF52" s="414">
        <f>'2009'!AF53</f>
        <v>0</v>
      </c>
      <c r="AG52" s="352">
        <f>'2009'!AG53</f>
        <v>5</v>
      </c>
      <c r="AH52" s="297" t="str">
        <f>'2009'!AH53</f>
        <v>11-12</v>
      </c>
      <c r="AI52" s="377">
        <f>'2009'!AI53</f>
        <v>5</v>
      </c>
      <c r="AJ52" s="328" t="str">
        <f>'2009'!AJ53</f>
        <v>32-33</v>
      </c>
      <c r="AK52" s="335"/>
      <c r="AL52" s="335"/>
      <c r="AM52" s="335"/>
      <c r="AN52" s="335"/>
      <c r="AO52" s="335"/>
      <c r="AP52" s="335"/>
      <c r="AQ52" s="335"/>
      <c r="AR52" s="335"/>
      <c r="AS52" s="335"/>
      <c r="AT52" s="335"/>
      <c r="AU52" s="335"/>
      <c r="AV52" s="335"/>
      <c r="AW52" s="335"/>
      <c r="AX52" s="335"/>
      <c r="AY52" s="335"/>
      <c r="AZ52" s="335"/>
      <c r="BA52" s="335"/>
      <c r="BB52" s="335"/>
      <c r="BC52" s="335"/>
      <c r="BD52" s="335"/>
      <c r="BE52" s="335"/>
      <c r="BF52" s="335"/>
      <c r="BG52" s="335"/>
      <c r="BH52" s="335"/>
      <c r="BI52" s="335"/>
      <c r="BJ52" s="335"/>
      <c r="BK52" s="335"/>
      <c r="BL52" s="335"/>
      <c r="BM52" s="335"/>
      <c r="BN52" s="335"/>
      <c r="BO52" s="335"/>
      <c r="BP52" s="335"/>
      <c r="BQ52" s="335"/>
      <c r="BR52" s="335"/>
      <c r="BS52" s="335"/>
      <c r="BT52" s="335"/>
      <c r="BU52" s="335"/>
    </row>
    <row r="53" spans="1:73" s="336" customFormat="1" ht="30">
      <c r="A53" s="329"/>
      <c r="B53" s="394" t="str">
        <f>'2009'!B54</f>
        <v>РЦПО</v>
      </c>
      <c r="C53" s="413">
        <f>'2009'!C54</f>
        <v>0</v>
      </c>
      <c r="D53" s="414">
        <f>'2009'!D54</f>
        <v>0</v>
      </c>
      <c r="E53" s="413" t="str">
        <f>'2009'!E54</f>
        <v>17-31</v>
      </c>
      <c r="F53" s="414">
        <f>'2009'!F54</f>
        <v>1</v>
      </c>
      <c r="G53" s="413">
        <f>'2009'!G54</f>
        <v>0</v>
      </c>
      <c r="H53" s="414">
        <f>'2009'!H54</f>
        <v>0</v>
      </c>
      <c r="I53" s="413">
        <f>'2009'!I54</f>
        <v>0</v>
      </c>
      <c r="J53" s="414">
        <f>'2009'!J54</f>
        <v>0</v>
      </c>
      <c r="K53" s="413">
        <f>'2009'!K54</f>
        <v>0</v>
      </c>
      <c r="L53" s="414">
        <f>'2009'!L54</f>
        <v>0</v>
      </c>
      <c r="M53" s="413">
        <f>'2009'!M54</f>
        <v>0</v>
      </c>
      <c r="N53" s="414">
        <f>'2009'!N54</f>
        <v>0</v>
      </c>
      <c r="O53" s="413">
        <f>'2009'!O54</f>
        <v>16</v>
      </c>
      <c r="P53" s="414">
        <f>'2009'!P54</f>
        <v>1</v>
      </c>
      <c r="Q53" s="413">
        <f>'2009'!Q54</f>
        <v>0</v>
      </c>
      <c r="R53" s="414">
        <f>'2009'!R54</f>
        <v>0</v>
      </c>
      <c r="S53" s="413">
        <f>'2009'!S54</f>
        <v>0</v>
      </c>
      <c r="T53" s="414">
        <f>'2009'!T54</f>
        <v>0</v>
      </c>
      <c r="U53" s="413">
        <f>'2009'!U54</f>
        <v>0</v>
      </c>
      <c r="V53" s="414">
        <f>'2009'!V54</f>
        <v>0</v>
      </c>
      <c r="W53" s="413">
        <f>'2009'!W54</f>
        <v>0</v>
      </c>
      <c r="X53" s="414">
        <f>'2009'!X54</f>
        <v>0</v>
      </c>
      <c r="Y53" s="413">
        <f>'2009'!Y54</f>
        <v>15</v>
      </c>
      <c r="Z53" s="414">
        <f>'2009'!Z54</f>
        <v>1</v>
      </c>
      <c r="AA53" s="413">
        <f>'2009'!AA54</f>
        <v>0</v>
      </c>
      <c r="AB53" s="414">
        <f>'2009'!AB54</f>
        <v>0</v>
      </c>
      <c r="AC53" s="413">
        <f>'2009'!AC54</f>
        <v>0</v>
      </c>
      <c r="AD53" s="414">
        <f>'2009'!AD54</f>
        <v>0</v>
      </c>
      <c r="AE53" s="413" t="str">
        <f>'2009'!AE54</f>
        <v>13-20</v>
      </c>
      <c r="AF53" s="414">
        <f>'2009'!AF54</f>
        <v>2</v>
      </c>
      <c r="AG53" s="352">
        <f>'2009'!AG54</f>
        <v>5</v>
      </c>
      <c r="AH53" s="297" t="str">
        <f>'2009'!AH54</f>
        <v>11-12</v>
      </c>
      <c r="AI53" s="377">
        <f>'2009'!AI54</f>
        <v>5</v>
      </c>
      <c r="AJ53" s="328" t="str">
        <f>'2009'!AJ54</f>
        <v>32-33</v>
      </c>
      <c r="AK53" s="335"/>
      <c r="AL53" s="335"/>
      <c r="AM53" s="335"/>
      <c r="AN53" s="335"/>
      <c r="AO53" s="335"/>
      <c r="AP53" s="335"/>
      <c r="AQ53" s="335"/>
      <c r="AR53" s="335"/>
      <c r="AS53" s="335"/>
      <c r="AT53" s="335"/>
      <c r="AU53" s="335"/>
      <c r="AV53" s="335"/>
      <c r="AW53" s="335"/>
      <c r="AX53" s="335"/>
      <c r="AY53" s="335"/>
      <c r="AZ53" s="335"/>
      <c r="BA53" s="335"/>
      <c r="BB53" s="335"/>
      <c r="BC53" s="335"/>
      <c r="BD53" s="335"/>
      <c r="BE53" s="335"/>
      <c r="BF53" s="335"/>
      <c r="BG53" s="335"/>
      <c r="BH53" s="335"/>
      <c r="BI53" s="335"/>
      <c r="BJ53" s="335"/>
      <c r="BK53" s="335"/>
      <c r="BL53" s="335"/>
      <c r="BM53" s="335"/>
      <c r="BN53" s="335"/>
      <c r="BO53" s="335"/>
      <c r="BP53" s="335"/>
      <c r="BQ53" s="335"/>
      <c r="BR53" s="335"/>
      <c r="BS53" s="335"/>
      <c r="BT53" s="335"/>
      <c r="BU53" s="335"/>
    </row>
    <row r="54" spans="1:73" s="336" customFormat="1" ht="30">
      <c r="A54" s="329"/>
      <c r="B54" s="394" t="str">
        <f>'2009'!B55</f>
        <v>Липецкая станция аэрации</v>
      </c>
      <c r="C54" s="413">
        <f>'2009'!C55</f>
        <v>0</v>
      </c>
      <c r="D54" s="414">
        <f>'2009'!D55</f>
        <v>0</v>
      </c>
      <c r="E54" s="413" t="str">
        <f>'2009'!E55</f>
        <v>17-31</v>
      </c>
      <c r="F54" s="414">
        <f>'2009'!F55</f>
        <v>1</v>
      </c>
      <c r="G54" s="413">
        <f>'2009'!G55</f>
        <v>0</v>
      </c>
      <c r="H54" s="414">
        <f>'2009'!H55</f>
        <v>0</v>
      </c>
      <c r="I54" s="413">
        <f>'2009'!I55</f>
        <v>0</v>
      </c>
      <c r="J54" s="414">
        <f>'2009'!J55</f>
        <v>0</v>
      </c>
      <c r="K54" s="413" t="str">
        <f>'2009'!K55</f>
        <v>21</v>
      </c>
      <c r="L54" s="414">
        <f>'2009'!L55</f>
        <v>1</v>
      </c>
      <c r="M54" s="413">
        <f>'2009'!M55</f>
        <v>0</v>
      </c>
      <c r="N54" s="414">
        <f>'2009'!N55</f>
        <v>0</v>
      </c>
      <c r="O54" s="413" t="str">
        <f>'2009'!O55</f>
        <v>33</v>
      </c>
      <c r="P54" s="414">
        <f>'2009'!P55</f>
        <v>1</v>
      </c>
      <c r="Q54" s="413">
        <f>'2009'!Q55</f>
        <v>0</v>
      </c>
      <c r="R54" s="414">
        <f>'2009'!R55</f>
        <v>0</v>
      </c>
      <c r="S54" s="413">
        <f>'2009'!S55</f>
        <v>0</v>
      </c>
      <c r="T54" s="414">
        <f>'2009'!T55</f>
        <v>0</v>
      </c>
      <c r="U54" s="413">
        <f>'2009'!U55</f>
        <v>0</v>
      </c>
      <c r="V54" s="414">
        <f>'2009'!V55</f>
        <v>0</v>
      </c>
      <c r="W54" s="413">
        <f>'2009'!W55</f>
        <v>0</v>
      </c>
      <c r="X54" s="414">
        <f>'2009'!X55</f>
        <v>0</v>
      </c>
      <c r="Y54" s="413">
        <f>'2009'!Y55</f>
        <v>0</v>
      </c>
      <c r="Z54" s="414">
        <f>'2009'!Z55</f>
        <v>0</v>
      </c>
      <c r="AA54" s="413">
        <f>'2009'!AA55</f>
        <v>0</v>
      </c>
      <c r="AB54" s="414">
        <f>'2009'!AB55</f>
        <v>0</v>
      </c>
      <c r="AC54" s="413">
        <f>'2009'!AC55</f>
        <v>0</v>
      </c>
      <c r="AD54" s="414">
        <f>'2009'!AD55</f>
        <v>0</v>
      </c>
      <c r="AE54" s="413" t="str">
        <f>'2009'!AE55</f>
        <v>21-26</v>
      </c>
      <c r="AF54" s="414">
        <f>'2009'!AF55</f>
        <v>1</v>
      </c>
      <c r="AG54" s="352">
        <f>'2009'!AG55</f>
        <v>4</v>
      </c>
      <c r="AH54" s="297" t="str">
        <f>'2009'!AH55</f>
        <v>13-14</v>
      </c>
      <c r="AI54" s="377">
        <f>'2009'!AI55</f>
        <v>4</v>
      </c>
      <c r="AJ54" s="311">
        <f>'2009'!AJ55</f>
        <v>0</v>
      </c>
      <c r="AK54" s="335"/>
      <c r="AL54" s="335"/>
      <c r="AM54" s="335"/>
      <c r="AN54" s="335"/>
      <c r="AO54" s="335"/>
      <c r="AP54" s="335"/>
      <c r="AQ54" s="335"/>
      <c r="AR54" s="335"/>
      <c r="AS54" s="335"/>
      <c r="AT54" s="335"/>
      <c r="AU54" s="335"/>
      <c r="AV54" s="335"/>
      <c r="AW54" s="335"/>
      <c r="AX54" s="335"/>
      <c r="AY54" s="335"/>
      <c r="AZ54" s="335"/>
      <c r="BA54" s="335"/>
      <c r="BB54" s="335"/>
      <c r="BC54" s="335"/>
      <c r="BD54" s="335"/>
      <c r="BE54" s="335"/>
      <c r="BF54" s="335"/>
      <c r="BG54" s="335"/>
      <c r="BH54" s="335"/>
      <c r="BI54" s="335"/>
      <c r="BJ54" s="335"/>
      <c r="BK54" s="335"/>
      <c r="BL54" s="335"/>
      <c r="BM54" s="335"/>
      <c r="BN54" s="335"/>
      <c r="BO54" s="335"/>
      <c r="BP54" s="335"/>
      <c r="BQ54" s="335"/>
      <c r="BR54" s="335"/>
      <c r="BS54" s="335"/>
      <c r="BT54" s="335"/>
      <c r="BU54" s="335"/>
    </row>
    <row r="55" spans="1:73" s="336" customFormat="1" ht="30">
      <c r="A55" s="329"/>
      <c r="B55" s="394" t="str">
        <f>'2009'!B56</f>
        <v>ЦТД</v>
      </c>
      <c r="C55" s="413">
        <f>'2009'!C56</f>
        <v>0</v>
      </c>
      <c r="D55" s="414">
        <f>'2009'!D56</f>
        <v>0</v>
      </c>
      <c r="E55" s="413">
        <f>'2009'!E56</f>
        <v>0</v>
      </c>
      <c r="F55" s="414">
        <f>'2009'!F56</f>
        <v>0</v>
      </c>
      <c r="G55" s="413">
        <f>'2009'!G56</f>
        <v>0</v>
      </c>
      <c r="H55" s="414">
        <f>'2009'!H56</f>
        <v>0</v>
      </c>
      <c r="I55" s="413">
        <f>'2009'!I56</f>
        <v>0</v>
      </c>
      <c r="J55" s="414">
        <f>'2009'!J56</f>
        <v>0</v>
      </c>
      <c r="K55" s="413">
        <f>'2009'!K56</f>
        <v>0</v>
      </c>
      <c r="L55" s="414">
        <f>'2009'!L56</f>
        <v>0</v>
      </c>
      <c r="M55" s="413">
        <f>'2009'!M56</f>
        <v>0</v>
      </c>
      <c r="N55" s="414">
        <f>'2009'!N56</f>
        <v>0</v>
      </c>
      <c r="O55" s="413">
        <f>'2009'!O56</f>
        <v>27</v>
      </c>
      <c r="P55" s="414">
        <f>'2009'!P56</f>
        <v>1</v>
      </c>
      <c r="Q55" s="413">
        <f>'2009'!Q56</f>
        <v>0</v>
      </c>
      <c r="R55" s="414">
        <f>'2009'!R56</f>
        <v>0</v>
      </c>
      <c r="S55" s="413">
        <f>'2009'!S56</f>
        <v>0</v>
      </c>
      <c r="T55" s="414">
        <f>'2009'!T56</f>
        <v>0</v>
      </c>
      <c r="U55" s="413">
        <f>'2009'!U56</f>
        <v>0</v>
      </c>
      <c r="V55" s="414">
        <f>'2009'!V56</f>
        <v>0</v>
      </c>
      <c r="W55" s="413">
        <f>'2009'!W56</f>
        <v>0</v>
      </c>
      <c r="X55" s="414">
        <f>'2009'!X56</f>
        <v>0</v>
      </c>
      <c r="Y55" s="413">
        <f>'2009'!Y56</f>
        <v>0</v>
      </c>
      <c r="Z55" s="414">
        <f>'2009'!Z56</f>
        <v>0</v>
      </c>
      <c r="AA55" s="413">
        <f>'2009'!AA56</f>
        <v>19</v>
      </c>
      <c r="AB55" s="414">
        <f>'2009'!AB56</f>
        <v>1</v>
      </c>
      <c r="AC55" s="413">
        <f>'2009'!AC56</f>
        <v>0</v>
      </c>
      <c r="AD55" s="414">
        <f>'2009'!AD56</f>
        <v>0</v>
      </c>
      <c r="AE55" s="413" t="str">
        <f>'2009'!AE56</f>
        <v>13-20</v>
      </c>
      <c r="AF55" s="414">
        <f>'2009'!AF56</f>
        <v>2</v>
      </c>
      <c r="AG55" s="352">
        <f>'2009'!AG56</f>
        <v>4</v>
      </c>
      <c r="AH55" s="297" t="str">
        <f>'2009'!AH56</f>
        <v>13-14</v>
      </c>
      <c r="AI55" s="377">
        <f>'2009'!AI56</f>
        <v>4</v>
      </c>
      <c r="AJ55" s="328" t="str">
        <f>'2009'!AJ56</f>
        <v>34</v>
      </c>
      <c r="AK55" s="335"/>
      <c r="AL55" s="335"/>
      <c r="AM55" s="335"/>
      <c r="AN55" s="335"/>
      <c r="AO55" s="335"/>
      <c r="AP55" s="335"/>
      <c r="AQ55" s="335"/>
      <c r="AR55" s="335"/>
      <c r="AS55" s="335"/>
      <c r="AT55" s="335"/>
      <c r="AU55" s="335"/>
      <c r="AV55" s="335"/>
      <c r="AW55" s="335"/>
      <c r="AX55" s="335"/>
      <c r="AY55" s="335"/>
      <c r="AZ55" s="335"/>
      <c r="BA55" s="335"/>
      <c r="BB55" s="335"/>
      <c r="BC55" s="335"/>
      <c r="BD55" s="335"/>
      <c r="BE55" s="335"/>
      <c r="BF55" s="335"/>
      <c r="BG55" s="335"/>
      <c r="BH55" s="335"/>
      <c r="BI55" s="335"/>
      <c r="BJ55" s="335"/>
      <c r="BK55" s="335"/>
      <c r="BL55" s="335"/>
      <c r="BM55" s="335"/>
      <c r="BN55" s="335"/>
      <c r="BO55" s="335"/>
      <c r="BP55" s="335"/>
      <c r="BQ55" s="335"/>
      <c r="BR55" s="335"/>
      <c r="BS55" s="335"/>
      <c r="BT55" s="335"/>
      <c r="BU55" s="335"/>
    </row>
    <row r="56" spans="1:73" s="336" customFormat="1" ht="45">
      <c r="A56" s="329"/>
      <c r="B56" s="394" t="str">
        <f>'2009'!B57</f>
        <v>Диекция по персоналу и общим вопросам</v>
      </c>
      <c r="C56" s="413">
        <f>'2009'!C57</f>
        <v>0</v>
      </c>
      <c r="D56" s="414">
        <f>'2009'!D57</f>
        <v>0</v>
      </c>
      <c r="E56" s="413">
        <f>'2009'!E57</f>
        <v>0</v>
      </c>
      <c r="F56" s="414">
        <f>'2009'!F57</f>
        <v>0</v>
      </c>
      <c r="G56" s="413">
        <f>'2009'!G57</f>
        <v>0</v>
      </c>
      <c r="H56" s="414">
        <f>'2009'!H57</f>
        <v>0</v>
      </c>
      <c r="I56" s="413">
        <f>'2009'!I57</f>
        <v>0</v>
      </c>
      <c r="J56" s="414">
        <f>'2009'!J57</f>
        <v>0</v>
      </c>
      <c r="K56" s="413">
        <f>'2009'!K57</f>
        <v>0</v>
      </c>
      <c r="L56" s="414">
        <f>'2009'!L57</f>
        <v>0</v>
      </c>
      <c r="M56" s="413">
        <f>'2009'!M57</f>
        <v>0</v>
      </c>
      <c r="N56" s="414">
        <f>'2009'!N57</f>
        <v>0</v>
      </c>
      <c r="O56" s="413">
        <f>'2009'!O57</f>
        <v>0</v>
      </c>
      <c r="P56" s="414">
        <f>'2009'!P57</f>
        <v>0</v>
      </c>
      <c r="Q56" s="413">
        <f>'2009'!Q57</f>
        <v>0</v>
      </c>
      <c r="R56" s="414">
        <f>'2009'!R57</f>
        <v>0</v>
      </c>
      <c r="S56" s="413">
        <f>'2009'!S57</f>
        <v>0</v>
      </c>
      <c r="T56" s="414">
        <f>'2009'!T57</f>
        <v>0</v>
      </c>
      <c r="U56" s="413">
        <f>'2009'!U57</f>
        <v>0</v>
      </c>
      <c r="V56" s="414">
        <f>'2009'!V57</f>
        <v>0</v>
      </c>
      <c r="W56" s="413">
        <f>'2009'!W57</f>
        <v>0</v>
      </c>
      <c r="X56" s="414">
        <f>'2009'!X57</f>
        <v>0</v>
      </c>
      <c r="Y56" s="413">
        <f>'2009'!Y57</f>
        <v>0</v>
      </c>
      <c r="Z56" s="414">
        <f>'2009'!Z57</f>
        <v>0</v>
      </c>
      <c r="AA56" s="413">
        <f>'2009'!AA57</f>
        <v>0</v>
      </c>
      <c r="AB56" s="414">
        <f>'2009'!AB57</f>
        <v>0</v>
      </c>
      <c r="AC56" s="413">
        <f>'2009'!AC57</f>
        <v>0</v>
      </c>
      <c r="AD56" s="414">
        <f>'2009'!AD57</f>
        <v>0</v>
      </c>
      <c r="AE56" s="413" t="str">
        <f>'2009'!AE57</f>
        <v>21-26</v>
      </c>
      <c r="AF56" s="414">
        <f>'2009'!AF57</f>
        <v>1</v>
      </c>
      <c r="AG56" s="352">
        <f>'2009'!AG57</f>
        <v>1</v>
      </c>
      <c r="AH56" s="297" t="str">
        <f>'2009'!AH57</f>
        <v>15-18</v>
      </c>
      <c r="AI56" s="377">
        <f>'2009'!AI57</f>
        <v>1</v>
      </c>
      <c r="AJ56" s="328" t="str">
        <f>'2009'!AJ57</f>
        <v>36-41</v>
      </c>
      <c r="AK56" s="335"/>
      <c r="AL56" s="335"/>
      <c r="AM56" s="335"/>
      <c r="AN56" s="335"/>
      <c r="AO56" s="335"/>
      <c r="AP56" s="335"/>
      <c r="AQ56" s="335"/>
      <c r="AR56" s="335"/>
      <c r="AS56" s="335"/>
      <c r="AT56" s="335"/>
      <c r="AU56" s="335"/>
      <c r="AV56" s="335"/>
      <c r="AW56" s="335"/>
      <c r="AX56" s="335"/>
      <c r="AY56" s="335"/>
      <c r="AZ56" s="335"/>
      <c r="BA56" s="335"/>
      <c r="BB56" s="335"/>
      <c r="BC56" s="335"/>
      <c r="BD56" s="335"/>
      <c r="BE56" s="335"/>
      <c r="BF56" s="335"/>
      <c r="BG56" s="335"/>
      <c r="BH56" s="335"/>
      <c r="BI56" s="335"/>
      <c r="BJ56" s="335"/>
      <c r="BK56" s="335"/>
      <c r="BL56" s="335"/>
      <c r="BM56" s="335"/>
      <c r="BN56" s="335"/>
      <c r="BO56" s="335"/>
      <c r="BP56" s="335"/>
      <c r="BQ56" s="335"/>
      <c r="BR56" s="335"/>
      <c r="BS56" s="335"/>
      <c r="BT56" s="335"/>
      <c r="BU56" s="335"/>
    </row>
    <row r="57" spans="1:73" s="336" customFormat="1" ht="30">
      <c r="A57" s="329"/>
      <c r="B57" s="394" t="str">
        <f>'2009'!B58</f>
        <v>УПШМ КЦ-2</v>
      </c>
      <c r="C57" s="413">
        <f>'2009'!C58</f>
        <v>0</v>
      </c>
      <c r="D57" s="414">
        <f>'2009'!D58</f>
        <v>0</v>
      </c>
      <c r="E57" s="413">
        <f>'2009'!E58</f>
        <v>0</v>
      </c>
      <c r="F57" s="414">
        <f>'2009'!F58</f>
        <v>0</v>
      </c>
      <c r="G57" s="413">
        <f>'2009'!G58</f>
        <v>0</v>
      </c>
      <c r="H57" s="414">
        <f>'2009'!H58</f>
        <v>0</v>
      </c>
      <c r="I57" s="413">
        <f>'2009'!I58</f>
        <v>0</v>
      </c>
      <c r="J57" s="414">
        <f>'2009'!J58</f>
        <v>0</v>
      </c>
      <c r="K57" s="413">
        <f>'2009'!K58</f>
        <v>0</v>
      </c>
      <c r="L57" s="414">
        <f>'2009'!L58</f>
        <v>0</v>
      </c>
      <c r="M57" s="413">
        <f>'2009'!M58</f>
        <v>0</v>
      </c>
      <c r="N57" s="414">
        <f>'2009'!N58</f>
        <v>0</v>
      </c>
      <c r="O57" s="413">
        <f>'2009'!O58</f>
        <v>0</v>
      </c>
      <c r="P57" s="414">
        <f>'2009'!P58</f>
        <v>0</v>
      </c>
      <c r="Q57" s="413">
        <f>'2009'!Q58</f>
        <v>0</v>
      </c>
      <c r="R57" s="414">
        <f>'2009'!R58</f>
        <v>0</v>
      </c>
      <c r="S57" s="413">
        <f>'2009'!S58</f>
        <v>0</v>
      </c>
      <c r="T57" s="414">
        <f>'2009'!T58</f>
        <v>0</v>
      </c>
      <c r="U57" s="413">
        <f>'2009'!U58</f>
        <v>0</v>
      </c>
      <c r="V57" s="414">
        <f>'2009'!V58</f>
        <v>0</v>
      </c>
      <c r="W57" s="413">
        <f>'2009'!W58</f>
        <v>0</v>
      </c>
      <c r="X57" s="414">
        <f>'2009'!X58</f>
        <v>0</v>
      </c>
      <c r="Y57" s="413">
        <f>'2009'!Y58</f>
        <v>0</v>
      </c>
      <c r="Z57" s="414">
        <f>'2009'!Z58</f>
        <v>0</v>
      </c>
      <c r="AA57" s="413">
        <f>'2009'!AA58</f>
        <v>0</v>
      </c>
      <c r="AB57" s="414">
        <f>'2009'!AB58</f>
        <v>0</v>
      </c>
      <c r="AC57" s="413">
        <f>'2009'!AC58</f>
        <v>0</v>
      </c>
      <c r="AD57" s="414">
        <f>'2009'!AD58</f>
        <v>0</v>
      </c>
      <c r="AE57" s="413" t="str">
        <f>'2009'!AE58</f>
        <v>27-29</v>
      </c>
      <c r="AF57" s="414">
        <f>'2009'!AF58</f>
        <v>1</v>
      </c>
      <c r="AG57" s="352">
        <f>'2009'!AG58</f>
        <v>1</v>
      </c>
      <c r="AH57" s="297" t="str">
        <f>'2009'!AH58</f>
        <v>15-18</v>
      </c>
      <c r="AI57" s="377">
        <f>'2009'!AI58</f>
        <v>1</v>
      </c>
      <c r="AJ57" s="328" t="str">
        <f>'2009'!AJ58</f>
        <v>36-41</v>
      </c>
      <c r="AK57" s="335"/>
      <c r="AL57" s="335"/>
      <c r="AM57" s="335"/>
      <c r="AN57" s="335"/>
      <c r="AO57" s="335"/>
      <c r="AP57" s="335"/>
      <c r="AQ57" s="335"/>
      <c r="AR57" s="335"/>
      <c r="AS57" s="335"/>
      <c r="AT57" s="335"/>
      <c r="AU57" s="335"/>
      <c r="AV57" s="335"/>
      <c r="AW57" s="335"/>
      <c r="AX57" s="335"/>
      <c r="AY57" s="335"/>
      <c r="AZ57" s="335"/>
      <c r="BA57" s="335"/>
      <c r="BB57" s="335"/>
      <c r="BC57" s="335"/>
      <c r="BD57" s="335"/>
      <c r="BE57" s="335"/>
      <c r="BF57" s="335"/>
      <c r="BG57" s="335"/>
      <c r="BH57" s="335"/>
      <c r="BI57" s="335"/>
      <c r="BJ57" s="335"/>
      <c r="BK57" s="335"/>
      <c r="BL57" s="335"/>
      <c r="BM57" s="335"/>
      <c r="BN57" s="335"/>
      <c r="BO57" s="335"/>
      <c r="BP57" s="335"/>
      <c r="BQ57" s="335"/>
      <c r="BR57" s="335"/>
      <c r="BS57" s="335"/>
      <c r="BT57" s="335"/>
      <c r="BU57" s="335"/>
    </row>
    <row r="58" spans="1:73" s="336" customFormat="1" ht="45">
      <c r="A58" s="329"/>
      <c r="B58" s="394" t="str">
        <f>'2009'!B59</f>
        <v>Управление энергетической политики</v>
      </c>
      <c r="C58" s="413">
        <f>'2009'!C59</f>
        <v>0</v>
      </c>
      <c r="D58" s="414">
        <f>'2009'!D59</f>
        <v>0</v>
      </c>
      <c r="E58" s="413">
        <f>'2009'!E59</f>
        <v>0</v>
      </c>
      <c r="F58" s="414">
        <f>'2009'!F59</f>
        <v>0</v>
      </c>
      <c r="G58" s="413">
        <f>'2009'!G59</f>
        <v>0</v>
      </c>
      <c r="H58" s="414">
        <f>'2009'!H59</f>
        <v>0</v>
      </c>
      <c r="I58" s="413">
        <f>'2009'!I59</f>
        <v>0</v>
      </c>
      <c r="J58" s="414">
        <f>'2009'!J59</f>
        <v>0</v>
      </c>
      <c r="K58" s="413">
        <f>'2009'!K59</f>
        <v>0</v>
      </c>
      <c r="L58" s="414">
        <f>'2009'!L59</f>
        <v>0</v>
      </c>
      <c r="M58" s="413">
        <f>'2009'!M59</f>
        <v>0</v>
      </c>
      <c r="N58" s="414">
        <f>'2009'!N59</f>
        <v>0</v>
      </c>
      <c r="O58" s="413">
        <f>'2009'!O59</f>
        <v>31</v>
      </c>
      <c r="P58" s="414">
        <f>'2009'!P59</f>
        <v>1</v>
      </c>
      <c r="Q58" s="413">
        <f>'2009'!Q59</f>
        <v>0</v>
      </c>
      <c r="R58" s="414">
        <f>'2009'!R59</f>
        <v>0</v>
      </c>
      <c r="S58" s="413">
        <f>'2009'!S59</f>
        <v>0</v>
      </c>
      <c r="T58" s="414">
        <f>'2009'!T59</f>
        <v>0</v>
      </c>
      <c r="U58" s="413">
        <f>'2009'!U59</f>
        <v>0</v>
      </c>
      <c r="V58" s="414">
        <f>'2009'!V59</f>
        <v>0</v>
      </c>
      <c r="W58" s="413">
        <f>'2009'!W59</f>
        <v>0</v>
      </c>
      <c r="X58" s="414">
        <f>'2009'!X59</f>
        <v>0</v>
      </c>
      <c r="Y58" s="413">
        <f>'2009'!Y59</f>
        <v>0</v>
      </c>
      <c r="Z58" s="414">
        <f>'2009'!Z59</f>
        <v>0</v>
      </c>
      <c r="AA58" s="413">
        <f>'2009'!AA59</f>
        <v>0</v>
      </c>
      <c r="AB58" s="414">
        <f>'2009'!AB59</f>
        <v>0</v>
      </c>
      <c r="AC58" s="413">
        <f>'2009'!AC59</f>
        <v>0</v>
      </c>
      <c r="AD58" s="414">
        <f>'2009'!AD59</f>
        <v>0</v>
      </c>
      <c r="AE58" s="413">
        <f>'2009'!AE59</f>
        <v>0</v>
      </c>
      <c r="AF58" s="414">
        <f>'2009'!AF59</f>
        <v>0</v>
      </c>
      <c r="AG58" s="352">
        <f>'2009'!AG59</f>
        <v>1</v>
      </c>
      <c r="AH58" s="297" t="str">
        <f>'2009'!AH59</f>
        <v>15-18</v>
      </c>
      <c r="AI58" s="377">
        <f>'2009'!AI59</f>
        <v>1</v>
      </c>
      <c r="AJ58" s="328" t="str">
        <f>'2009'!AJ59</f>
        <v>36-41</v>
      </c>
      <c r="AK58" s="335"/>
      <c r="AL58" s="335"/>
      <c r="AM58" s="335"/>
      <c r="AN58" s="335"/>
      <c r="AO58" s="335"/>
      <c r="AP58" s="335"/>
      <c r="AQ58" s="335"/>
      <c r="AR58" s="335"/>
      <c r="AS58" s="335"/>
      <c r="AT58" s="335"/>
      <c r="AU58" s="335"/>
      <c r="AV58" s="335"/>
      <c r="AW58" s="335"/>
      <c r="AX58" s="335"/>
      <c r="AY58" s="335"/>
      <c r="AZ58" s="335"/>
      <c r="BA58" s="335"/>
      <c r="BB58" s="335"/>
      <c r="BC58" s="335"/>
      <c r="BD58" s="335"/>
      <c r="BE58" s="335"/>
      <c r="BF58" s="335"/>
      <c r="BG58" s="335"/>
      <c r="BH58" s="335"/>
      <c r="BI58" s="335"/>
      <c r="BJ58" s="335"/>
      <c r="BK58" s="335"/>
      <c r="BL58" s="335"/>
      <c r="BM58" s="335"/>
      <c r="BN58" s="335"/>
      <c r="BO58" s="335"/>
      <c r="BP58" s="335"/>
      <c r="BQ58" s="335"/>
      <c r="BR58" s="335"/>
      <c r="BS58" s="335"/>
      <c r="BT58" s="335"/>
      <c r="BU58" s="335"/>
    </row>
    <row r="59" spans="1:73" s="336" customFormat="1" ht="30" thickBot="1">
      <c r="A59" s="329"/>
      <c r="B59" s="394" t="str">
        <f>'2009'!B60</f>
        <v>Медсанчасть</v>
      </c>
      <c r="C59" s="413">
        <f>'2009'!C60</f>
        <v>0</v>
      </c>
      <c r="D59" s="414">
        <f>'2009'!D60</f>
        <v>0</v>
      </c>
      <c r="E59" s="413">
        <f>'2009'!E60</f>
        <v>0</v>
      </c>
      <c r="F59" s="414">
        <f>'2009'!F60</f>
        <v>0</v>
      </c>
      <c r="G59" s="413">
        <f>'2009'!G60</f>
        <v>0</v>
      </c>
      <c r="H59" s="414">
        <f>'2009'!H60</f>
        <v>0</v>
      </c>
      <c r="I59" s="413">
        <f>'2009'!I60</f>
        <v>18</v>
      </c>
      <c r="J59" s="414">
        <f>'2009'!J60</f>
        <v>1</v>
      </c>
      <c r="K59" s="413">
        <f>'2009'!K60</f>
        <v>0</v>
      </c>
      <c r="L59" s="414">
        <f>'2009'!L60</f>
        <v>0</v>
      </c>
      <c r="M59" s="413">
        <f>'2009'!M60</f>
        <v>0</v>
      </c>
      <c r="N59" s="414">
        <f>'2009'!N60</f>
        <v>0</v>
      </c>
      <c r="O59" s="413">
        <f>'2009'!O60</f>
        <v>0</v>
      </c>
      <c r="P59" s="414">
        <f>'2009'!P60</f>
        <v>0</v>
      </c>
      <c r="Q59" s="413">
        <f>'2009'!Q60</f>
        <v>0</v>
      </c>
      <c r="R59" s="414">
        <f>'2009'!R60</f>
        <v>0</v>
      </c>
      <c r="S59" s="413">
        <f>'2009'!S60</f>
        <v>0</v>
      </c>
      <c r="T59" s="414">
        <f>'2009'!T60</f>
        <v>0</v>
      </c>
      <c r="U59" s="413">
        <f>'2009'!U60</f>
        <v>0</v>
      </c>
      <c r="V59" s="414">
        <f>'2009'!V60</f>
        <v>0</v>
      </c>
      <c r="W59" s="413">
        <f>'2009'!W60</f>
        <v>0</v>
      </c>
      <c r="X59" s="414">
        <f>'2009'!X60</f>
        <v>0</v>
      </c>
      <c r="Y59" s="413">
        <f>'2009'!Y60</f>
        <v>0</v>
      </c>
      <c r="Z59" s="414">
        <f>'2009'!Z60</f>
        <v>0</v>
      </c>
      <c r="AA59" s="413">
        <f>'2009'!AA60</f>
        <v>0</v>
      </c>
      <c r="AB59" s="414">
        <f>'2009'!AB60</f>
        <v>0</v>
      </c>
      <c r="AC59" s="413">
        <f>'2009'!AC60</f>
        <v>0</v>
      </c>
      <c r="AD59" s="414">
        <f>'2009'!AD60</f>
        <v>0</v>
      </c>
      <c r="AE59" s="413">
        <f>'2009'!AE60</f>
        <v>0</v>
      </c>
      <c r="AF59" s="414">
        <f>'2009'!AF60</f>
        <v>0</v>
      </c>
      <c r="AG59" s="352">
        <f>'2009'!AG60</f>
        <v>1</v>
      </c>
      <c r="AH59" s="297" t="str">
        <f>'2009'!AH60</f>
        <v>15-18</v>
      </c>
      <c r="AI59" s="377">
        <f>'2009'!AI60</f>
        <v>1</v>
      </c>
      <c r="AJ59" s="311">
        <f>'2009'!AJ60</f>
        <v>0</v>
      </c>
      <c r="AK59" s="335"/>
      <c r="AL59" s="335"/>
      <c r="AM59" s="335"/>
      <c r="AN59" s="335"/>
      <c r="AO59" s="335"/>
      <c r="AP59" s="335"/>
      <c r="AQ59" s="335"/>
      <c r="AR59" s="335"/>
      <c r="AS59" s="335"/>
      <c r="AT59" s="335"/>
      <c r="AU59" s="335"/>
      <c r="AV59" s="335"/>
      <c r="AW59" s="335"/>
      <c r="AX59" s="335"/>
      <c r="AY59" s="335"/>
      <c r="AZ59" s="335"/>
      <c r="BA59" s="335"/>
      <c r="BB59" s="335"/>
      <c r="BC59" s="335"/>
      <c r="BD59" s="335"/>
      <c r="BE59" s="335"/>
      <c r="BF59" s="335"/>
      <c r="BG59" s="335"/>
      <c r="BH59" s="335"/>
      <c r="BI59" s="335"/>
      <c r="BJ59" s="335"/>
      <c r="BK59" s="335"/>
      <c r="BL59" s="335"/>
      <c r="BM59" s="335"/>
      <c r="BN59" s="335"/>
      <c r="BO59" s="335"/>
      <c r="BP59" s="335"/>
      <c r="BQ59" s="335"/>
      <c r="BR59" s="335"/>
      <c r="BS59" s="335"/>
      <c r="BT59" s="335"/>
      <c r="BU59" s="335"/>
    </row>
    <row r="60" spans="1:73" s="336" customFormat="1" ht="30" hidden="1">
      <c r="A60" s="329"/>
      <c r="B60" s="394"/>
      <c r="C60" s="413"/>
      <c r="D60" s="414"/>
      <c r="E60" s="413"/>
      <c r="F60" s="414"/>
      <c r="G60" s="413"/>
      <c r="H60" s="414"/>
      <c r="I60" s="413"/>
      <c r="J60" s="414"/>
      <c r="K60" s="413"/>
      <c r="L60" s="414"/>
      <c r="M60" s="413"/>
      <c r="N60" s="414"/>
      <c r="O60" s="413"/>
      <c r="P60" s="414"/>
      <c r="Q60" s="413"/>
      <c r="R60" s="414"/>
      <c r="S60" s="413"/>
      <c r="T60" s="414"/>
      <c r="U60" s="413"/>
      <c r="V60" s="414"/>
      <c r="W60" s="413"/>
      <c r="X60" s="414"/>
      <c r="Y60" s="413"/>
      <c r="Z60" s="414"/>
      <c r="AA60" s="413"/>
      <c r="AB60" s="414"/>
      <c r="AC60" s="413"/>
      <c r="AD60" s="414"/>
      <c r="AE60" s="413"/>
      <c r="AF60" s="414"/>
      <c r="AG60" s="352"/>
      <c r="AH60" s="297"/>
      <c r="AI60" s="377"/>
      <c r="AJ60" s="328"/>
      <c r="AK60" s="335"/>
      <c r="AL60" s="335"/>
      <c r="AM60" s="335"/>
      <c r="AN60" s="335"/>
      <c r="AO60" s="335"/>
      <c r="AP60" s="335"/>
      <c r="AQ60" s="335"/>
      <c r="AR60" s="335"/>
      <c r="AS60" s="335"/>
      <c r="AT60" s="335"/>
      <c r="AU60" s="335"/>
      <c r="AV60" s="335"/>
      <c r="AW60" s="335"/>
      <c r="AX60" s="335"/>
      <c r="AY60" s="335"/>
      <c r="AZ60" s="335"/>
      <c r="BA60" s="335"/>
      <c r="BB60" s="335"/>
      <c r="BC60" s="335"/>
      <c r="BD60" s="335"/>
      <c r="BE60" s="335"/>
      <c r="BF60" s="335"/>
      <c r="BG60" s="335"/>
      <c r="BH60" s="335"/>
      <c r="BI60" s="335"/>
      <c r="BJ60" s="335"/>
      <c r="BK60" s="335"/>
      <c r="BL60" s="335"/>
      <c r="BM60" s="335"/>
      <c r="BN60" s="335"/>
      <c r="BO60" s="335"/>
      <c r="BP60" s="335"/>
      <c r="BQ60" s="335"/>
      <c r="BR60" s="335"/>
      <c r="BS60" s="335"/>
      <c r="BT60" s="335"/>
      <c r="BU60" s="335"/>
    </row>
    <row r="61" spans="1:73" s="336" customFormat="1" ht="30" hidden="1" thickBot="1">
      <c r="A61" s="329"/>
      <c r="B61" s="394"/>
      <c r="C61" s="413"/>
      <c r="D61" s="414"/>
      <c r="E61" s="413"/>
      <c r="F61" s="414"/>
      <c r="G61" s="413"/>
      <c r="H61" s="414"/>
      <c r="I61" s="413"/>
      <c r="J61" s="414"/>
      <c r="K61" s="413"/>
      <c r="L61" s="414"/>
      <c r="M61" s="413"/>
      <c r="N61" s="414"/>
      <c r="O61" s="413"/>
      <c r="P61" s="414"/>
      <c r="Q61" s="413"/>
      <c r="R61" s="414"/>
      <c r="S61" s="413"/>
      <c r="T61" s="414"/>
      <c r="U61" s="413"/>
      <c r="V61" s="414"/>
      <c r="W61" s="413"/>
      <c r="X61" s="414"/>
      <c r="Y61" s="413"/>
      <c r="Z61" s="414"/>
      <c r="AA61" s="413"/>
      <c r="AB61" s="414"/>
      <c r="AC61" s="413"/>
      <c r="AD61" s="414"/>
      <c r="AE61" s="413"/>
      <c r="AF61" s="414"/>
      <c r="AG61" s="352"/>
      <c r="AH61" s="297"/>
      <c r="AI61" s="377"/>
      <c r="AJ61" s="328"/>
      <c r="AK61" s="335"/>
      <c r="AL61" s="335"/>
      <c r="AM61" s="335"/>
      <c r="AN61" s="335"/>
      <c r="AO61" s="335"/>
      <c r="AP61" s="335"/>
      <c r="AQ61" s="335"/>
      <c r="AR61" s="335"/>
      <c r="AS61" s="335"/>
      <c r="AT61" s="335"/>
      <c r="AU61" s="335"/>
      <c r="AV61" s="335"/>
      <c r="AW61" s="335"/>
      <c r="AX61" s="335"/>
      <c r="AY61" s="335"/>
      <c r="AZ61" s="335"/>
      <c r="BA61" s="335"/>
      <c r="BB61" s="335"/>
      <c r="BC61" s="335"/>
      <c r="BD61" s="335"/>
      <c r="BE61" s="335"/>
      <c r="BF61" s="335"/>
      <c r="BG61" s="335"/>
      <c r="BH61" s="335"/>
      <c r="BI61" s="335"/>
      <c r="BJ61" s="335"/>
      <c r="BK61" s="335"/>
      <c r="BL61" s="335"/>
      <c r="BM61" s="335"/>
      <c r="BN61" s="335"/>
      <c r="BO61" s="335"/>
      <c r="BP61" s="335"/>
      <c r="BQ61" s="335"/>
      <c r="BR61" s="335"/>
      <c r="BS61" s="335"/>
      <c r="BT61" s="335"/>
      <c r="BU61" s="335"/>
    </row>
    <row r="62" spans="2:36" ht="30" customHeight="1">
      <c r="B62" s="144"/>
      <c r="C62" s="173"/>
      <c r="D62" s="173"/>
      <c r="E62" s="173"/>
      <c r="F62" s="173"/>
      <c r="G62" s="173"/>
      <c r="H62" s="173"/>
      <c r="I62" s="173"/>
      <c r="J62" s="173"/>
      <c r="K62" s="173"/>
      <c r="L62" s="173"/>
      <c r="M62" s="173"/>
      <c r="N62" s="173"/>
      <c r="O62" s="173"/>
      <c r="P62" s="173"/>
      <c r="Q62" s="173"/>
      <c r="R62" s="173"/>
      <c r="S62" s="173"/>
      <c r="T62" s="173"/>
      <c r="U62" s="173"/>
      <c r="V62" s="173"/>
      <c r="W62" s="173"/>
      <c r="X62" s="173"/>
      <c r="Y62" s="173"/>
      <c r="Z62" s="173"/>
      <c r="AA62" s="173"/>
      <c r="AB62" s="173"/>
      <c r="AC62" s="173"/>
      <c r="AD62" s="173"/>
      <c r="AE62" s="173"/>
      <c r="AF62" s="173"/>
      <c r="AG62" s="173"/>
      <c r="AH62" s="173"/>
      <c r="AI62" s="234"/>
      <c r="AJ62" s="234"/>
    </row>
    <row r="63" spans="35:36" ht="24">
      <c r="AI63" s="235"/>
      <c r="AJ63" s="235"/>
    </row>
    <row r="64" spans="35:36" ht="24">
      <c r="AI64" s="235"/>
      <c r="AJ64" s="235"/>
    </row>
    <row r="65" spans="35:36" ht="24">
      <c r="AI65" s="235"/>
      <c r="AJ65" s="235"/>
    </row>
    <row r="66" spans="35:36" ht="24">
      <c r="AI66" s="235"/>
      <c r="AJ66" s="235"/>
    </row>
    <row r="67" spans="35:36" ht="24">
      <c r="AI67" s="235"/>
      <c r="AJ67" s="235"/>
    </row>
    <row r="68" spans="35:36" ht="24">
      <c r="AI68" s="235"/>
      <c r="AJ68" s="235"/>
    </row>
    <row r="69" spans="35:36" ht="24">
      <c r="AI69" s="235"/>
      <c r="AJ69" s="235"/>
    </row>
    <row r="70" spans="35:36" ht="24">
      <c r="AI70" s="235"/>
      <c r="AJ70" s="235"/>
    </row>
    <row r="71" spans="35:36" ht="24">
      <c r="AI71" s="235"/>
      <c r="AJ71" s="235"/>
    </row>
    <row r="72" spans="35:36" ht="24">
      <c r="AI72" s="235"/>
      <c r="AJ72" s="235"/>
    </row>
    <row r="73" spans="35:36" ht="24">
      <c r="AI73" s="235"/>
      <c r="AJ73" s="235"/>
    </row>
    <row r="74" spans="35:36" ht="24">
      <c r="AI74" s="235"/>
      <c r="AJ74" s="235"/>
    </row>
    <row r="75" spans="35:36" ht="24">
      <c r="AI75" s="235"/>
      <c r="AJ75" s="235"/>
    </row>
    <row r="76" spans="35:36" ht="24">
      <c r="AI76" s="235"/>
      <c r="AJ76" s="235"/>
    </row>
    <row r="77" spans="35:36" ht="24">
      <c r="AI77" s="235"/>
      <c r="AJ77" s="235"/>
    </row>
    <row r="78" spans="35:36" ht="24">
      <c r="AI78" s="235"/>
      <c r="AJ78" s="235"/>
    </row>
    <row r="79" spans="35:36" ht="24">
      <c r="AI79" s="235"/>
      <c r="AJ79" s="235"/>
    </row>
    <row r="80" spans="35:36" ht="24">
      <c r="AI80" s="235"/>
      <c r="AJ80" s="235"/>
    </row>
    <row r="81" spans="35:36" ht="24">
      <c r="AI81" s="235"/>
      <c r="AJ81" s="235"/>
    </row>
    <row r="82" spans="35:36" ht="24">
      <c r="AI82" s="235"/>
      <c r="AJ82" s="235"/>
    </row>
    <row r="83" spans="35:36" ht="24">
      <c r="AI83" s="235"/>
      <c r="AJ83" s="235"/>
    </row>
    <row r="84" spans="35:36" ht="24">
      <c r="AI84" s="235"/>
      <c r="AJ84" s="235"/>
    </row>
    <row r="85" spans="35:36" ht="24">
      <c r="AI85" s="235"/>
      <c r="AJ85" s="235"/>
    </row>
    <row r="86" spans="35:36" ht="24">
      <c r="AI86" s="235"/>
      <c r="AJ86" s="235"/>
    </row>
    <row r="87" spans="35:36" ht="24">
      <c r="AI87" s="235"/>
      <c r="AJ87" s="235"/>
    </row>
    <row r="88" spans="35:36" ht="24">
      <c r="AI88" s="235"/>
      <c r="AJ88" s="235"/>
    </row>
    <row r="89" spans="35:36" ht="24">
      <c r="AI89" s="235"/>
      <c r="AJ89" s="235"/>
    </row>
    <row r="90" spans="35:36" ht="24">
      <c r="AI90" s="235"/>
      <c r="AJ90" s="235"/>
    </row>
    <row r="91" spans="35:36" ht="24">
      <c r="AI91" s="235"/>
      <c r="AJ91" s="235"/>
    </row>
    <row r="92" spans="35:36" ht="24">
      <c r="AI92" s="235"/>
      <c r="AJ92" s="235"/>
    </row>
    <row r="93" spans="35:36" ht="24">
      <c r="AI93" s="235"/>
      <c r="AJ93" s="235"/>
    </row>
    <row r="94" spans="35:36" ht="24">
      <c r="AI94" s="235"/>
      <c r="AJ94" s="235"/>
    </row>
    <row r="95" spans="35:36" ht="24">
      <c r="AI95" s="235"/>
      <c r="AJ95" s="235"/>
    </row>
    <row r="96" spans="35:36" ht="24">
      <c r="AI96" s="235"/>
      <c r="AJ96" s="235"/>
    </row>
    <row r="97" spans="35:36" ht="24">
      <c r="AI97" s="235"/>
      <c r="AJ97" s="235"/>
    </row>
    <row r="98" spans="35:36" ht="24">
      <c r="AI98" s="235"/>
      <c r="AJ98" s="235"/>
    </row>
    <row r="99" spans="35:36" ht="24">
      <c r="AI99" s="235"/>
      <c r="AJ99" s="235"/>
    </row>
    <row r="100" spans="35:36" ht="24">
      <c r="AI100" s="235"/>
      <c r="AJ100" s="235"/>
    </row>
    <row r="101" spans="35:36" ht="24">
      <c r="AI101" s="235"/>
      <c r="AJ101" s="235"/>
    </row>
    <row r="102" spans="35:36" ht="24">
      <c r="AI102" s="235"/>
      <c r="AJ102" s="235"/>
    </row>
    <row r="103" spans="35:36" ht="24">
      <c r="AI103" s="235"/>
      <c r="AJ103" s="235"/>
    </row>
    <row r="104" spans="35:36" ht="24">
      <c r="AI104" s="235"/>
      <c r="AJ104" s="235"/>
    </row>
    <row r="105" spans="35:36" ht="24">
      <c r="AI105" s="235"/>
      <c r="AJ105" s="235"/>
    </row>
    <row r="106" spans="35:36" ht="24">
      <c r="AI106" s="235"/>
      <c r="AJ106" s="235"/>
    </row>
    <row r="107" spans="35:36" ht="24">
      <c r="AI107" s="235"/>
      <c r="AJ107" s="235"/>
    </row>
    <row r="108" spans="35:36" ht="24">
      <c r="AI108" s="235"/>
      <c r="AJ108" s="235"/>
    </row>
    <row r="109" spans="35:36" ht="24">
      <c r="AI109" s="235"/>
      <c r="AJ109" s="235"/>
    </row>
    <row r="110" spans="35:36" ht="24">
      <c r="AI110" s="235"/>
      <c r="AJ110" s="235"/>
    </row>
    <row r="111" spans="35:36" ht="24">
      <c r="AI111" s="235"/>
      <c r="AJ111" s="235"/>
    </row>
    <row r="112" spans="35:36" ht="24">
      <c r="AI112" s="235"/>
      <c r="AJ112" s="235"/>
    </row>
    <row r="113" spans="35:36" ht="24">
      <c r="AI113" s="235"/>
      <c r="AJ113" s="235"/>
    </row>
    <row r="114" spans="35:36" ht="24">
      <c r="AI114" s="235"/>
      <c r="AJ114" s="235"/>
    </row>
    <row r="115" spans="35:36" ht="24">
      <c r="AI115" s="235"/>
      <c r="AJ115" s="235"/>
    </row>
    <row r="116" spans="35:36" ht="24">
      <c r="AI116" s="235"/>
      <c r="AJ116" s="235"/>
    </row>
    <row r="117" spans="35:36" ht="24">
      <c r="AI117" s="235"/>
      <c r="AJ117" s="235"/>
    </row>
    <row r="118" spans="35:36" ht="24">
      <c r="AI118" s="235"/>
      <c r="AJ118" s="235"/>
    </row>
    <row r="119" spans="35:36" ht="24">
      <c r="AI119" s="235"/>
      <c r="AJ119" s="235"/>
    </row>
    <row r="120" spans="35:36" ht="24">
      <c r="AI120" s="235"/>
      <c r="AJ120" s="235"/>
    </row>
    <row r="121" spans="35:36" ht="24">
      <c r="AI121" s="235"/>
      <c r="AJ121" s="235"/>
    </row>
    <row r="122" spans="35:36" ht="24">
      <c r="AI122" s="235"/>
      <c r="AJ122" s="235"/>
    </row>
    <row r="123" spans="35:36" ht="24">
      <c r="AI123" s="235"/>
      <c r="AJ123" s="235"/>
    </row>
    <row r="124" spans="35:36" ht="24">
      <c r="AI124" s="235"/>
      <c r="AJ124" s="235"/>
    </row>
    <row r="125" spans="35:36" ht="24">
      <c r="AI125" s="235"/>
      <c r="AJ125" s="235"/>
    </row>
    <row r="126" spans="35:36" ht="24">
      <c r="AI126" s="235"/>
      <c r="AJ126" s="235"/>
    </row>
    <row r="127" spans="35:36" ht="24">
      <c r="AI127" s="235"/>
      <c r="AJ127" s="235"/>
    </row>
    <row r="128" spans="35:36" ht="24">
      <c r="AI128" s="235"/>
      <c r="AJ128" s="235"/>
    </row>
    <row r="129" spans="35:36" ht="24">
      <c r="AI129" s="235"/>
      <c r="AJ129" s="235"/>
    </row>
    <row r="130" spans="35:36" ht="24">
      <c r="AI130" s="235"/>
      <c r="AJ130" s="235"/>
    </row>
    <row r="131" spans="35:36" ht="24">
      <c r="AI131" s="235"/>
      <c r="AJ131" s="235"/>
    </row>
    <row r="132" spans="35:36" ht="24">
      <c r="AI132" s="235"/>
      <c r="AJ132" s="235"/>
    </row>
    <row r="133" spans="35:36" ht="24">
      <c r="AI133" s="235"/>
      <c r="AJ133" s="235"/>
    </row>
    <row r="134" spans="35:36" ht="24">
      <c r="AI134" s="235"/>
      <c r="AJ134" s="235"/>
    </row>
    <row r="135" spans="35:36" ht="24">
      <c r="AI135" s="235"/>
      <c r="AJ135" s="235"/>
    </row>
    <row r="136" spans="35:36" ht="24">
      <c r="AI136" s="235"/>
      <c r="AJ136" s="235"/>
    </row>
    <row r="137" spans="35:36" ht="24">
      <c r="AI137" s="235"/>
      <c r="AJ137" s="235"/>
    </row>
  </sheetData>
  <sheetProtection/>
  <mergeCells count="19">
    <mergeCell ref="AG8:AH8"/>
    <mergeCell ref="U8:V8"/>
    <mergeCell ref="AI8:AJ8"/>
    <mergeCell ref="E8:F8"/>
    <mergeCell ref="I8:J8"/>
    <mergeCell ref="M8:N8"/>
    <mergeCell ref="S8:T8"/>
    <mergeCell ref="K8:L8"/>
    <mergeCell ref="O8:P8"/>
    <mergeCell ref="AE8:AF8"/>
    <mergeCell ref="A8:A9"/>
    <mergeCell ref="C8:D8"/>
    <mergeCell ref="G8:H8"/>
    <mergeCell ref="Q8:R8"/>
    <mergeCell ref="B8:B9"/>
    <mergeCell ref="AC8:AD8"/>
    <mergeCell ref="W8:X8"/>
    <mergeCell ref="Y8:Z8"/>
    <mergeCell ref="AA8:AB8"/>
  </mergeCells>
  <printOptions horizontalCentered="1" verticalCentered="1"/>
  <pageMargins left="0.3937007874015748" right="0.35433070866141736" top="0.25" bottom="0.31496062992125984" header="0.2" footer="0.2362204724409449"/>
  <pageSetup fitToHeight="1" fitToWidth="1" horizontalDpi="600" verticalDpi="600" orientation="landscape" paperSize="8" scale="4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ЦРС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Владимир Н. Мозуль</dc:creator>
  <cp:keywords/>
  <dc:description/>
  <cp:lastModifiedBy>User</cp:lastModifiedBy>
  <cp:lastPrinted>2012-06-13T06:37:27Z</cp:lastPrinted>
  <dcterms:created xsi:type="dcterms:W3CDTF">2003-05-19T12:05:46Z</dcterms:created>
  <dcterms:modified xsi:type="dcterms:W3CDTF">2013-11-05T07:34:34Z</dcterms:modified>
  <cp:category/>
  <cp:version/>
  <cp:contentType/>
  <cp:contentStatus/>
</cp:coreProperties>
</file>